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F:\КВИ август\"/>
    </mc:Choice>
  </mc:AlternateContent>
  <bookViews>
    <workbookView xWindow="0" yWindow="0" windowWidth="21570" windowHeight="8160" tabRatio="1000" firstSheet="13" activeTab="13"/>
  </bookViews>
  <sheets>
    <sheet name="НИИ КВБ" sheetId="35" state="hidden" r:id="rId1"/>
    <sheet name="205 дог" sheetId="71" state="hidden" r:id="rId2"/>
    <sheet name="дог 528" sheetId="72" state="hidden" r:id="rId3"/>
    <sheet name="свод 013" sheetId="66" state="hidden" r:id="rId4"/>
    <sheet name="Кустан. минер" sheetId="75" state="hidden" r:id="rId5"/>
    <sheet name="свод" sheetId="74" state="hidden" r:id="rId6"/>
    <sheet name="Лист1" sheetId="73" state="hidden" r:id="rId7"/>
    <sheet name="АУП" sheetId="68" state="hidden" r:id="rId8"/>
    <sheet name="Лист2" sheetId="100" state="hidden" r:id="rId9"/>
    <sheet name="090 общ" sheetId="104" state="hidden" r:id="rId10"/>
    <sheet name="110 общ" sheetId="102" state="hidden" r:id="rId11"/>
    <sheet name="120 общ" sheetId="103" state="hidden" r:id="rId12"/>
    <sheet name="180 общ" sheetId="101" state="hidden" r:id="rId13"/>
    <sheet name="ГОБМП" sheetId="152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">#REF!</definedName>
    <definedName name="_№">#REF!</definedName>
    <definedName name="_Мадин">#REF!</definedName>
    <definedName name="as">#REF!</definedName>
    <definedName name="BuiltIn_Print_Titles">#N/A</definedName>
    <definedName name="BuiltIn_Print_Titles___0">#N/A</definedName>
    <definedName name="dolar">#REF!</definedName>
    <definedName name="e">#REF!</definedName>
    <definedName name="Excel_BuiltIn__FilterDatabase_1">#REF!</definedName>
    <definedName name="Excel_BuiltIn__FilterDatabase_2">#REF!</definedName>
    <definedName name="Excel_BuiltIn__FilterDatabase_3">#REF!</definedName>
    <definedName name="Excel_BuiltIn_Print_Area_15">#REF!</definedName>
    <definedName name="Excel_BuiltIn_Print_Area_23">#REF!</definedName>
    <definedName name="Excel_BuiltIn_Print_Area_27">#REF!</definedName>
    <definedName name="Excel_BuiltIn_Print_Titles_13">#REF!</definedName>
    <definedName name="Excel_BuiltIn_Print_Titles_2">#REF!</definedName>
    <definedName name="ggg">#REF!</definedName>
    <definedName name="ggggg">#REF!</definedName>
    <definedName name="places">#REF!</definedName>
    <definedName name="Print_Area_1">#REF!</definedName>
    <definedName name="Print_Area_2">#REF!</definedName>
    <definedName name="rubl">#REF!</definedName>
    <definedName name="АБП">'[1]Служебный ФКРБ'!$A$2:$A$113</definedName>
    <definedName name="авквар">#REF!</definedName>
    <definedName name="аплв">'[2]Способ закупки'!$A$1:$A$14</definedName>
    <definedName name="БЗ">#REF!</definedName>
    <definedName name="вввввввввв">#REF!</definedName>
    <definedName name="ВидПредмета">#REF!</definedName>
    <definedName name="Год">[3]Год!$A$1:$A$2</definedName>
    <definedName name="екпрке">#REF!</definedName>
    <definedName name="жж">#REF!</definedName>
    <definedName name="Зарпл1">#REF!</definedName>
    <definedName name="зп">#REF!</definedName>
    <definedName name="имущ.">'[4]Способ закупки'!$A$1:$A$14</definedName>
    <definedName name="имя">#REF!</definedName>
    <definedName name="Источник">'[1]Источник финансирования'!$A$1:$A$6</definedName>
    <definedName name="КАТО">#REF!</definedName>
    <definedName name="кидс">#REF!</definedName>
    <definedName name="КК">#REF!</definedName>
    <definedName name="Код">#REF!</definedName>
    <definedName name="кошка">#REF!</definedName>
    <definedName name="курс">#REF!</definedName>
    <definedName name="материалы2018">#REF!</definedName>
    <definedName name="Месяц">[5]Месяцы!$A$1:$A$12</definedName>
    <definedName name="МОБИЛЬНОСТЬ">#REF!</definedName>
    <definedName name="оанализ">#REF!</definedName>
    <definedName name="_xlnm.Print_Area" localSheetId="10">'110 общ'!$A$1:$H$9</definedName>
    <definedName name="_xlnm.Print_Area" localSheetId="12">'180 общ'!$A$1:$I$29</definedName>
    <definedName name="_xlnm.Print_Area" localSheetId="1">'205 дог'!$A$1:$G$25</definedName>
    <definedName name="_xlnm.Print_Area" localSheetId="13">ГОБМП!$A$1:$I$76</definedName>
    <definedName name="_xlnm.Print_Area" localSheetId="2">'дог 528'!$A$1:$G$25</definedName>
    <definedName name="_xlnm.Print_Area" localSheetId="4">'Кустан. минер'!$A$1:$G$26</definedName>
    <definedName name="_xlnm.Print_Area" localSheetId="8">Лист2!$A$1:$M$29</definedName>
    <definedName name="_xlnm.Print_Area" localSheetId="0">'НИИ КВБ'!$A$1:$G$26</definedName>
    <definedName name="_xlnm.Print_Area" localSheetId="5">свод!$A$1:$G$25</definedName>
    <definedName name="_xlnm.Print_Area" localSheetId="3">'свод 013'!$A$1:$G$25</definedName>
    <definedName name="Обоснование">OFFSET(#REF!,MATCH(#REF!,#REF!,0)-1,1,COUNTIF(#REF!,#REF!),1)</definedName>
    <definedName name="осн.">[6]Месяцы!$A$1:$A$12</definedName>
    <definedName name="п">[7]Месяцы!$A$1:$A$12</definedName>
    <definedName name="Подпрограмма">'[1]Служебный ФКРБ'!$C$2:$C$38</definedName>
    <definedName name="прил">#REF!</definedName>
    <definedName name="Программа">'[1]Служебный ФКРБ'!$B$2:$B$122</definedName>
    <definedName name="прол">'[8]Способ закупки'!$A$1:$A$14</definedName>
    <definedName name="р">#REF!</definedName>
    <definedName name="Работа">#REF!</definedName>
    <definedName name="реактивы2018">#REF!</definedName>
    <definedName name="рнапапа">#REF!</definedName>
    <definedName name="роаена">#REF!</definedName>
    <definedName name="С071">#REF!</definedName>
    <definedName name="сентябрь">#REF!</definedName>
    <definedName name="Специфика">#REF!</definedName>
    <definedName name="Способ">'[5]Способ закупки'!$A$1:$A$14</definedName>
    <definedName name="СрокПроекта">#REF!</definedName>
    <definedName name="сссси">([9]тариф!$A$1:$C$65536,[9]тариф!$A$7:$IM$11)</definedName>
    <definedName name="СтавкаПроцента1">#REF!</definedName>
    <definedName name="СуммаКредита1">#REF!</definedName>
    <definedName name="тариф">#REF!</definedName>
    <definedName name="Тип_пункта">'[1]Тип пункта плана'!$A$1:$A$3</definedName>
    <definedName name="Товар">#REF!</definedName>
    <definedName name="Услуга">#REF!</definedName>
    <definedName name="уцуцк">#REF!</definedName>
    <definedName name="февраль">[10]Месяцы!$A$1:$A$12</definedName>
    <definedName name="Фонды">[3]Фонд!$A$1:$A$4</definedName>
    <definedName name="хз">#REF!</definedName>
    <definedName name="ЧЕРНОВИК">#REF!</definedName>
    <definedName name="шапка">#REF!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52" l="1"/>
  <c r="F21" i="152"/>
  <c r="F22" i="152"/>
  <c r="F23" i="152"/>
  <c r="F24" i="152"/>
  <c r="F25" i="152"/>
  <c r="F26" i="152"/>
  <c r="F27" i="152"/>
  <c r="F28" i="152"/>
  <c r="F29" i="152"/>
  <c r="F30" i="152"/>
  <c r="F31" i="152"/>
  <c r="F32" i="152"/>
  <c r="F33" i="152"/>
  <c r="F34" i="152"/>
  <c r="F35" i="152"/>
  <c r="F36" i="152"/>
  <c r="F37" i="152"/>
  <c r="F38" i="152"/>
  <c r="F39" i="152"/>
  <c r="F19" i="152"/>
  <c r="F40" i="152" l="1"/>
  <c r="F8" i="152"/>
  <c r="F9" i="152"/>
  <c r="F10" i="152"/>
  <c r="F11" i="152"/>
  <c r="F12" i="152"/>
  <c r="F7" i="152"/>
  <c r="F13" i="152" l="1"/>
  <c r="F41" i="152" s="1"/>
  <c r="I5" i="101" l="1"/>
  <c r="F6" i="101"/>
  <c r="I6" i="101" s="1"/>
  <c r="I7" i="101"/>
  <c r="E8" i="101" s="1"/>
  <c r="C8" i="101"/>
  <c r="H8" i="101"/>
  <c r="I9" i="101"/>
  <c r="I10" i="101"/>
  <c r="I11" i="101"/>
  <c r="I12" i="101"/>
  <c r="I13" i="101"/>
  <c r="I14" i="101"/>
  <c r="I15" i="101"/>
  <c r="I16" i="101"/>
  <c r="I17" i="101"/>
  <c r="I18" i="101"/>
  <c r="I19" i="101"/>
  <c r="I20" i="101"/>
  <c r="D21" i="101" s="1"/>
  <c r="H21" i="101"/>
  <c r="I22" i="101"/>
  <c r="I23" i="101"/>
  <c r="I24" i="101"/>
  <c r="I25" i="101"/>
  <c r="I26" i="101"/>
  <c r="C27" i="101"/>
  <c r="D27" i="101"/>
  <c r="E27" i="101"/>
  <c r="F27" i="101"/>
  <c r="G27" i="101"/>
  <c r="H27" i="101"/>
  <c r="C28" i="101"/>
  <c r="D28" i="101"/>
  <c r="E28" i="101"/>
  <c r="G28" i="101"/>
  <c r="H28" i="101"/>
  <c r="B5" i="102"/>
  <c r="C5" i="102"/>
  <c r="D5" i="102"/>
  <c r="D9" i="102" s="1"/>
  <c r="E5" i="102"/>
  <c r="E9" i="102" s="1"/>
  <c r="F5" i="102"/>
  <c r="B6" i="102"/>
  <c r="C6" i="102"/>
  <c r="H6" i="102" s="1"/>
  <c r="B7" i="102"/>
  <c r="B9" i="102" s="1"/>
  <c r="C7" i="102"/>
  <c r="F7" i="102"/>
  <c r="B8" i="102"/>
  <c r="C8" i="102"/>
  <c r="F8" i="102"/>
  <c r="H8" i="102"/>
  <c r="G9" i="102"/>
  <c r="B5" i="104"/>
  <c r="C5" i="104"/>
  <c r="E5" i="104"/>
  <c r="H5" i="104" s="1"/>
  <c r="F5" i="104"/>
  <c r="F9" i="104" s="1"/>
  <c r="G5" i="104"/>
  <c r="G9" i="104" s="1"/>
  <c r="H6" i="104"/>
  <c r="H7" i="104"/>
  <c r="H8" i="104"/>
  <c r="B9" i="104"/>
  <c r="C9" i="104"/>
  <c r="D9" i="104"/>
  <c r="E8" i="100"/>
  <c r="M8" i="100" s="1"/>
  <c r="L8" i="100"/>
  <c r="C13" i="100"/>
  <c r="C14" i="100"/>
  <c r="C9" i="100" s="1"/>
  <c r="E12" i="100"/>
  <c r="E9" i="100" s="1"/>
  <c r="F17" i="100"/>
  <c r="F9" i="100"/>
  <c r="G17" i="100"/>
  <c r="G9" i="100"/>
  <c r="G10" i="100" s="1"/>
  <c r="H9" i="100"/>
  <c r="H10" i="100" s="1"/>
  <c r="I17" i="100"/>
  <c r="I9" i="100" s="1"/>
  <c r="I10" i="100" s="1"/>
  <c r="J17" i="100"/>
  <c r="J9" i="100" s="1"/>
  <c r="J10" i="100" s="1"/>
  <c r="K17" i="100"/>
  <c r="K9" i="100" s="1"/>
  <c r="K10" i="100" s="1"/>
  <c r="L12" i="100"/>
  <c r="L13" i="100"/>
  <c r="M13" i="100"/>
  <c r="L14" i="100"/>
  <c r="M17" i="100"/>
  <c r="L18" i="100"/>
  <c r="M18" i="100"/>
  <c r="L19" i="100"/>
  <c r="M19" i="100"/>
  <c r="L20" i="100"/>
  <c r="M20" i="100"/>
  <c r="D21" i="100"/>
  <c r="L21" i="100"/>
  <c r="M21" i="100"/>
  <c r="C9" i="71"/>
  <c r="C9" i="72"/>
  <c r="E9" i="72"/>
  <c r="E9" i="74" s="1"/>
  <c r="C13" i="71"/>
  <c r="C13" i="74" s="1"/>
  <c r="C13" i="72"/>
  <c r="C14" i="71"/>
  <c r="C14" i="74" s="1"/>
  <c r="G14" i="74" s="1"/>
  <c r="C14" i="72"/>
  <c r="C15" i="71"/>
  <c r="C15" i="74" s="1"/>
  <c r="C15" i="72"/>
  <c r="C16" i="71"/>
  <c r="C16" i="74" s="1"/>
  <c r="C16" i="72"/>
  <c r="C18" i="71"/>
  <c r="C18" i="74" s="1"/>
  <c r="C18" i="72"/>
  <c r="C19" i="71"/>
  <c r="C19" i="74" s="1"/>
  <c r="C19" i="72"/>
  <c r="C21" i="71"/>
  <c r="C21" i="74" s="1"/>
  <c r="C21" i="72"/>
  <c r="C20" i="71"/>
  <c r="C20" i="74" s="1"/>
  <c r="C20" i="72"/>
  <c r="E13" i="72"/>
  <c r="E13" i="74" s="1"/>
  <c r="E14" i="72"/>
  <c r="E14" i="74" s="1"/>
  <c r="E15" i="72"/>
  <c r="E15" i="74" s="1"/>
  <c r="E16" i="72"/>
  <c r="E16" i="74" s="1"/>
  <c r="D18" i="71"/>
  <c r="E18" i="72"/>
  <c r="D19" i="71"/>
  <c r="E19" i="72"/>
  <c r="D20" i="71"/>
  <c r="E20" i="72"/>
  <c r="D21" i="71"/>
  <c r="E21" i="72"/>
  <c r="F10" i="74"/>
  <c r="G9" i="75"/>
  <c r="C10" i="75"/>
  <c r="E10" i="75"/>
  <c r="E11" i="75" s="1"/>
  <c r="F10" i="75"/>
  <c r="C11" i="75"/>
  <c r="G13" i="75"/>
  <c r="G14" i="75"/>
  <c r="G15" i="75"/>
  <c r="G16" i="75"/>
  <c r="G18" i="75"/>
  <c r="G19" i="75"/>
  <c r="G20" i="75"/>
  <c r="G21" i="75"/>
  <c r="G22" i="75"/>
  <c r="C9" i="66"/>
  <c r="E9" i="66"/>
  <c r="C13" i="66"/>
  <c r="C14" i="66"/>
  <c r="C15" i="66"/>
  <c r="G15" i="66" s="1"/>
  <c r="C16" i="66"/>
  <c r="C18" i="66"/>
  <c r="C19" i="66"/>
  <c r="C21" i="66"/>
  <c r="C20" i="66"/>
  <c r="E13" i="66"/>
  <c r="E14" i="66"/>
  <c r="E10" i="66" s="1"/>
  <c r="E15" i="66"/>
  <c r="E16" i="66"/>
  <c r="G16" i="66" s="1"/>
  <c r="E18" i="66"/>
  <c r="E19" i="66"/>
  <c r="E20" i="66"/>
  <c r="E21" i="66"/>
  <c r="F10" i="66"/>
  <c r="G13" i="66"/>
  <c r="G18" i="66"/>
  <c r="G9" i="72"/>
  <c r="E10" i="72"/>
  <c r="E11" i="72" s="1"/>
  <c r="F10" i="72"/>
  <c r="G20" i="72"/>
  <c r="E9" i="71"/>
  <c r="E13" i="71"/>
  <c r="E14" i="71"/>
  <c r="E15" i="71"/>
  <c r="E16" i="71"/>
  <c r="E18" i="71"/>
  <c r="E19" i="71"/>
  <c r="E20" i="71"/>
  <c r="E21" i="71"/>
  <c r="F10" i="71"/>
  <c r="G10" i="71"/>
  <c r="G9" i="35"/>
  <c r="C10" i="35"/>
  <c r="E10" i="35"/>
  <c r="E11" i="35" s="1"/>
  <c r="F10" i="35"/>
  <c r="G13" i="35"/>
  <c r="G14" i="35"/>
  <c r="G15" i="35"/>
  <c r="G16" i="35"/>
  <c r="G18" i="35"/>
  <c r="G19" i="35"/>
  <c r="G20" i="35"/>
  <c r="G21" i="35"/>
  <c r="G10" i="35" l="1"/>
  <c r="G19" i="66"/>
  <c r="G14" i="66"/>
  <c r="G10" i="75"/>
  <c r="E21" i="74"/>
  <c r="G21" i="74" s="1"/>
  <c r="E19" i="74"/>
  <c r="E10" i="74" s="1"/>
  <c r="E11" i="74" s="1"/>
  <c r="C9" i="102"/>
  <c r="F28" i="101"/>
  <c r="C21" i="101"/>
  <c r="G18" i="74"/>
  <c r="L9" i="100"/>
  <c r="E10" i="71"/>
  <c r="E11" i="71" s="1"/>
  <c r="G21" i="66"/>
  <c r="C10" i="66"/>
  <c r="G10" i="66" s="1"/>
  <c r="L17" i="100"/>
  <c r="F10" i="100"/>
  <c r="H9" i="102"/>
  <c r="F9" i="102"/>
  <c r="H5" i="102"/>
  <c r="I27" i="101"/>
  <c r="G15" i="74"/>
  <c r="G20" i="66"/>
  <c r="E20" i="74"/>
  <c r="G20" i="74" s="1"/>
  <c r="E18" i="74"/>
  <c r="G18" i="72"/>
  <c r="G10" i="72" s="1"/>
  <c r="C10" i="72"/>
  <c r="C9" i="74"/>
  <c r="M14" i="100"/>
  <c r="I28" i="101"/>
  <c r="D8" i="101"/>
  <c r="M9" i="100"/>
  <c r="G16" i="74"/>
  <c r="G13" i="74"/>
  <c r="C10" i="74"/>
  <c r="G19" i="74"/>
  <c r="C11" i="72"/>
  <c r="E11" i="66"/>
  <c r="G9" i="74"/>
  <c r="L10" i="100"/>
  <c r="E10" i="100"/>
  <c r="G21" i="101"/>
  <c r="C11" i="35"/>
  <c r="G9" i="66"/>
  <c r="C10" i="100"/>
  <c r="F21" i="101"/>
  <c r="G8" i="101"/>
  <c r="E9" i="104"/>
  <c r="H9" i="104" s="1"/>
  <c r="H7" i="102"/>
  <c r="E21" i="101"/>
  <c r="I21" i="101" s="1"/>
  <c r="F8" i="101"/>
  <c r="I8" i="101" s="1"/>
  <c r="C10" i="71"/>
  <c r="C11" i="71" s="1"/>
  <c r="M12" i="100"/>
  <c r="C11" i="66" l="1"/>
  <c r="G10" i="74"/>
  <c r="C11" i="74"/>
</calcChain>
</file>

<file path=xl/comments1.xml><?xml version="1.0" encoding="utf-8"?>
<comments xmlns="http://schemas.openxmlformats.org/spreadsheetml/2006/main">
  <authors>
    <author>Набиева Дана</author>
  </authors>
  <commentList>
    <comment ref="D21" authorId="0" shapeId="0">
      <text>
        <r>
          <rPr>
            <b/>
            <sz val="9"/>
            <color indexed="81"/>
            <rFont val="Tahoma"/>
            <family val="2"/>
            <charset val="204"/>
          </rPr>
          <t>соисполнители</t>
        </r>
      </text>
    </comment>
  </commentList>
</comments>
</file>

<file path=xl/comments2.xml><?xml version="1.0" encoding="utf-8"?>
<comments xmlns="http://schemas.openxmlformats.org/spreadsheetml/2006/main">
  <authors>
    <author>Назым Қанатбай</author>
  </authors>
  <commentList>
    <comment ref="L17" authorId="0" shapeId="0">
      <text>
        <r>
          <rPr>
            <b/>
            <sz val="9"/>
            <color indexed="81"/>
            <rFont val="Tahoma"/>
            <family val="2"/>
            <charset val="204"/>
          </rPr>
          <t>без НДС</t>
        </r>
      </text>
    </comment>
    <comment ref="D2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охрана = 11940,634 тыс.тг.
Клининг = 30005,92 тыс.тг.
Чистка снега = 1900,0 тыс.тг.
гидравлические испытания систем отопления = 1014,72 тыс.тг. 
Т/о и ремонт АТП и приборов учета = 2039 тыс.тг.
Услуги прачечные = 6348 тыс.тг.
Услуги по обслуживанию скважин = 1709,4 тыс.тг.
Вывоз ТБО = 3427,149 тыс.тг.
Вывоз снега = 600 тыс.тг. </t>
        </r>
      </text>
    </comment>
  </commentList>
</comments>
</file>

<file path=xl/sharedStrings.xml><?xml version="1.0" encoding="utf-8"?>
<sst xmlns="http://schemas.openxmlformats.org/spreadsheetml/2006/main" count="595" uniqueCount="208">
  <si>
    <t>тыс.тенге</t>
  </si>
  <si>
    <t>Показатель</t>
  </si>
  <si>
    <t>Доходы</t>
  </si>
  <si>
    <t>Расходы</t>
  </si>
  <si>
    <t>Отклонение (доход- расход)</t>
  </si>
  <si>
    <t>Расходы, на осуществление которых гражданско-правовые сделки не заключаются</t>
  </si>
  <si>
    <t>Заработная плата</t>
  </si>
  <si>
    <t>Социальный налог</t>
  </si>
  <si>
    <t>Соц.отчисления</t>
  </si>
  <si>
    <t>Расходы, на осуществление которых гражданско-правовые сделки заключаются</t>
  </si>
  <si>
    <t>Приобретение материалов</t>
  </si>
  <si>
    <t>Приобретение основных средств</t>
  </si>
  <si>
    <t>Прочие работы и услуги</t>
  </si>
  <si>
    <t>Приобретение медикам.и прочих средств медназ.</t>
  </si>
  <si>
    <t xml:space="preserve">Командировочные расходы </t>
  </si>
  <si>
    <t>080</t>
  </si>
  <si>
    <t>090</t>
  </si>
  <si>
    <t>030</t>
  </si>
  <si>
    <t>180</t>
  </si>
  <si>
    <t>110</t>
  </si>
  <si>
    <t>120</t>
  </si>
  <si>
    <t>061</t>
  </si>
  <si>
    <t>062</t>
  </si>
  <si>
    <t xml:space="preserve">Заключенные договора </t>
  </si>
  <si>
    <t xml:space="preserve">Кассовое освоение </t>
  </si>
  <si>
    <t xml:space="preserve">Остаток </t>
  </si>
  <si>
    <t>Остаток</t>
  </si>
  <si>
    <t>Остаток исполнения сметы</t>
  </si>
  <si>
    <t>Анализ исполнения сметы расходов грант Алиханова</t>
  </si>
  <si>
    <t xml:space="preserve"> </t>
  </si>
  <si>
    <t xml:space="preserve">  </t>
  </si>
  <si>
    <t>тыс. тг.</t>
  </si>
  <si>
    <t>\</t>
  </si>
  <si>
    <t>исп. Набиева Д.А</t>
  </si>
  <si>
    <t>исп. Набиева Д.А.</t>
  </si>
  <si>
    <t xml:space="preserve">Финансовый план 2015 года </t>
  </si>
  <si>
    <t>Анализ исполнения сметы расходов СВОД программы 013</t>
  </si>
  <si>
    <t>на 24.04.2015 год</t>
  </si>
  <si>
    <t>№ п/п</t>
  </si>
  <si>
    <t>Научный руководитель</t>
  </si>
  <si>
    <t>Сумма финансирования, тыс.тг</t>
  </si>
  <si>
    <t>АУП для ВНК</t>
  </si>
  <si>
    <t>Грант Муравлева 783</t>
  </si>
  <si>
    <t>Макажанова Гулзат Сейтмановна - бухгалтер</t>
  </si>
  <si>
    <t>Грант Приз</t>
  </si>
  <si>
    <t>Далабаев Марат Сарсенович - бухгалтер</t>
  </si>
  <si>
    <t>Грант Смагулов</t>
  </si>
  <si>
    <t>Баербекова Айжан Ермуратовна - бухгалтер</t>
  </si>
  <si>
    <t>Грант Кошерова</t>
  </si>
  <si>
    <t>Ахметова Актоты Бахытовна - бухгалтер</t>
  </si>
  <si>
    <t>Грант Бегайдарова №1888</t>
  </si>
  <si>
    <t>Атажанова Шаганэ Абдулхакимовна - бухгалтер</t>
  </si>
  <si>
    <t>Грант Абатов</t>
  </si>
  <si>
    <t>Болегенов Абулхаир Серикович - специалист по госзакупкам</t>
  </si>
  <si>
    <t>Грант Абатов 2</t>
  </si>
  <si>
    <t>Танауова Эльмира Байбатыровна - бухгалтер</t>
  </si>
  <si>
    <t>Грант Тургунов №789</t>
  </si>
  <si>
    <t>Жаманкулова Анар Канатовна - специалист по госзакупкам</t>
  </si>
  <si>
    <t>Грант Бакирова</t>
  </si>
  <si>
    <t>Муратова Гульдана Муратовна - юрисконсульт</t>
  </si>
  <si>
    <t>Грант Сейсембеков</t>
  </si>
  <si>
    <t>Журтубаева Зарина Оразгалиевна - бухгалтер</t>
  </si>
  <si>
    <t>Грант Захарова</t>
  </si>
  <si>
    <t>Мухажанова Нагия - бухгалтер</t>
  </si>
  <si>
    <t>Грант Азизов №788</t>
  </si>
  <si>
    <t>Абдрахманова Кульгайша Айтмухаметовна - бухгалтер</t>
  </si>
  <si>
    <t>Грант Азизов №790</t>
  </si>
  <si>
    <t>Аринова Бахит Аллажаровна - бухгалтер</t>
  </si>
  <si>
    <t xml:space="preserve">Грант Арыстан </t>
  </si>
  <si>
    <t>Байтасова Айнура Оралбаевна - бухгалтер</t>
  </si>
  <si>
    <t xml:space="preserve">Грант Букетова </t>
  </si>
  <si>
    <t>Мудровская Татьяна Николаевна - бухгалтер</t>
  </si>
  <si>
    <t>НТП "Экологические риски и здоровья населенеия</t>
  </si>
  <si>
    <t>Пшыкова Галина Владимировна - экономист</t>
  </si>
  <si>
    <t>Баймамырова Гульназия Рымбековна - бухгалтер</t>
  </si>
  <si>
    <t>Набиева Дана Амиыновна - экономист</t>
  </si>
  <si>
    <t>Данилин Алексей Олегович - специалист по гос.закупкам</t>
  </si>
  <si>
    <t>Карев Олег Витальевич - юрисконсульт</t>
  </si>
  <si>
    <t>НТП "Приаралье"</t>
  </si>
  <si>
    <t xml:space="preserve">29 902,5
</t>
  </si>
  <si>
    <t>Муханова Мадина Какимовна - экономист</t>
  </si>
  <si>
    <t>Андреева Виктория Владимировна - бухгалтер</t>
  </si>
  <si>
    <t>Грант 606 Муравлева</t>
  </si>
  <si>
    <t>Сасымова Гульзира - инспектор ОК</t>
  </si>
  <si>
    <t xml:space="preserve">Грант 606 Ахметова </t>
  </si>
  <si>
    <t>Анализ исполнения сметы расходов гранты СВОД по 205 договору</t>
  </si>
  <si>
    <t>Итого</t>
  </si>
  <si>
    <t>Сумма договора</t>
  </si>
  <si>
    <t>Аванс</t>
  </si>
  <si>
    <t>Фактические расходы</t>
  </si>
  <si>
    <t>Сумма к перечислению</t>
  </si>
  <si>
    <t>Факт</t>
  </si>
  <si>
    <t>План</t>
  </si>
  <si>
    <t>204 дог</t>
  </si>
  <si>
    <t>205 дог</t>
  </si>
  <si>
    <t>528 дог</t>
  </si>
  <si>
    <t>СВОД ОБЩИЙ</t>
  </si>
  <si>
    <t>Заключенные договора</t>
  </si>
  <si>
    <t>План на полугодие</t>
  </si>
  <si>
    <t>Анализ исполнения сметы расходов х/д АО "Костанайские минералы"</t>
  </si>
  <si>
    <t>НДС</t>
  </si>
  <si>
    <t>Анализ исполнения сметы расходов  договор 528</t>
  </si>
  <si>
    <t>на 01.06.2015 год</t>
  </si>
  <si>
    <t>Ком. услуги, э/э, отопление</t>
  </si>
  <si>
    <t>исп.Қанатбай Н.Ж.</t>
  </si>
  <si>
    <t>140</t>
  </si>
  <si>
    <t>Анализ исполнения сметы расходов по общежитиям КГМУ</t>
  </si>
  <si>
    <t>051</t>
  </si>
  <si>
    <t>052</t>
  </si>
  <si>
    <t xml:space="preserve">Финансовый план 2017 года </t>
  </si>
  <si>
    <t>клининг</t>
  </si>
  <si>
    <t>охрана</t>
  </si>
  <si>
    <t>Сумма льгот недоосвоения - 6 006 тыс.тг.</t>
  </si>
  <si>
    <t>Общежитие № 1</t>
  </si>
  <si>
    <t>Общежитие № 2</t>
  </si>
  <si>
    <t>Общежитие № 3</t>
  </si>
  <si>
    <t>Общежитие № 4</t>
  </si>
  <si>
    <t>Общежитие № 6</t>
  </si>
  <si>
    <t>Общежитие № 7</t>
  </si>
  <si>
    <t>ИТОГО</t>
  </si>
  <si>
    <t>закл.дог</t>
  </si>
  <si>
    <t>факт</t>
  </si>
  <si>
    <t>чистка снега</t>
  </si>
  <si>
    <t>гидравлические испытания систем отопления</t>
  </si>
  <si>
    <t>ИТОГО:</t>
  </si>
  <si>
    <t xml:space="preserve">Ремонт духовых печей и электроплит </t>
  </si>
  <si>
    <t>Т/о и ремонт АТП и приборов учета</t>
  </si>
  <si>
    <t>Наименование услуг</t>
  </si>
  <si>
    <t>Расшифровка затрат по статье 180 "Прочие работы и услуги" по Общежитиям КГМУ</t>
  </si>
  <si>
    <t>Услуги прачечные</t>
  </si>
  <si>
    <t>Услуги по обслуживанию скважин</t>
  </si>
  <si>
    <t>Вывоз ТБО</t>
  </si>
  <si>
    <t>Вывоз снега</t>
  </si>
  <si>
    <t>№ 170439 аптечка</t>
  </si>
  <si>
    <t>№ 170239 маска</t>
  </si>
  <si>
    <t>№ 170234 бинт эластич размер 1</t>
  </si>
  <si>
    <t>№ 170234 бинт эластич размер 2</t>
  </si>
  <si>
    <t>на 24.05.2017 года</t>
  </si>
  <si>
    <t>Дата</t>
  </si>
  <si>
    <t>Контрагент</t>
  </si>
  <si>
    <t>Основное средство</t>
  </si>
  <si>
    <t>МОЛ</t>
  </si>
  <si>
    <t>Сумма, в том числе ндс</t>
  </si>
  <si>
    <t xml:space="preserve">РГП на ПХВ "КГМУ" МЗ РК </t>
  </si>
  <si>
    <t>12.05.2017</t>
  </si>
  <si>
    <t>ОКТАНа ТОО</t>
  </si>
  <si>
    <t>Машина стиральная автоматическая, класс стирки С, класс отжима А, загрузка белья 5-5,99 кг</t>
  </si>
  <si>
    <t>Чокой Татьяна Григорьевна</t>
  </si>
  <si>
    <t>Общежитие №1</t>
  </si>
  <si>
    <t>Плита электрическая тип варочной панели традиционный, количество конфорок 4</t>
  </si>
  <si>
    <t>Алёшина Елена Владимировна</t>
  </si>
  <si>
    <t>Общежитие №2</t>
  </si>
  <si>
    <t>Лазарчук Виктория Сергеевна</t>
  </si>
  <si>
    <t>Общежитие №3</t>
  </si>
  <si>
    <t>Баркова Татьяна Владимировна</t>
  </si>
  <si>
    <t>Общежитие №6</t>
  </si>
  <si>
    <t xml:space="preserve">Омарова Асем Серикбаевна </t>
  </si>
  <si>
    <t>Расшифровка затрат по статье 120 "Приобретение основных средств" по Общежитиям КГМУ</t>
  </si>
  <si>
    <t>Расшифровка затрат по статье 110 "Приобретение медикаментов и прочих средств медназначения" по Общежитиям КГМУ</t>
  </si>
  <si>
    <t>Расшифровка затрат по статье 090 "Приобретение материалов" по Общежитиям КГМУ</t>
  </si>
  <si>
    <t>Наименование</t>
  </si>
  <si>
    <t xml:space="preserve">Наименование </t>
  </si>
  <si>
    <t xml:space="preserve">Кол-во </t>
  </si>
  <si>
    <t>Цена</t>
  </si>
  <si>
    <t>Сумма</t>
  </si>
  <si>
    <t>шт</t>
  </si>
  <si>
    <t>Международное непатентованное название лекарственного средства</t>
  </si>
  <si>
    <t>Изделия медицинского назначения</t>
  </si>
  <si>
    <t>Ед. изм</t>
  </si>
  <si>
    <t>Лекарственные средства</t>
  </si>
  <si>
    <t>Адреналин, 0,18% 1,0 мл</t>
  </si>
  <si>
    <t>ампула</t>
  </si>
  <si>
    <t>флакон</t>
  </si>
  <si>
    <t>Омез®/ Омепразол, Порошок лиофилизированный для приготовления раствора для инъекций, 40 мг, 10 мл №1</t>
  </si>
  <si>
    <t>Квамател®/ Фамотидин, Порошок лиофилизированный для приготовления раствора для инъекций в комплекте с растворителем (0.9 % раствор натрия хлорида) №5</t>
  </si>
  <si>
    <t>Электроды ЭКГ взрослые одноразовые 50*48*1мм (упаковка)</t>
  </si>
  <si>
    <t>Трахеостомические трубки с манжетой №9, с двумя лентами для фиксации</t>
  </si>
  <si>
    <t>Удлинитель медицинский с наконечниками Луер Лок длина 1500мм, Луер -«мама» и Луер-«папа»</t>
  </si>
  <si>
    <t>Система для вливания инфузионных растворов с иглой 21 G</t>
  </si>
  <si>
    <t>уп</t>
  </si>
  <si>
    <t xml:space="preserve">Ремдесивир </t>
  </si>
  <si>
    <t xml:space="preserve">флакон </t>
  </si>
  <si>
    <t>Актемра (Тоцилизумаб) Концентрат для приготовления инфузионного раствора, 200мг/10мл, №1</t>
  </si>
  <si>
    <t>Атропина сульфат</t>
  </si>
  <si>
    <t xml:space="preserve">Лейкопластырь на нетканной основе,  2,5 см х 10 м </t>
  </si>
  <si>
    <t>Приложение 1 к объявлению</t>
  </si>
  <si>
    <t>№ лота</t>
  </si>
  <si>
    <t>Цена за ед. изм.</t>
  </si>
  <si>
    <t>Обьем (кол-во)</t>
  </si>
  <si>
    <t xml:space="preserve">Сумма </t>
  </si>
  <si>
    <t xml:space="preserve">Канюля в/в с катетером с катетером и клапаном для иньекции 18 G  </t>
  </si>
  <si>
    <t>Маска для неинвазивной вентиляции легких (L). Невентилируемая кислородная маска для НИВЛ с мягкой гелевой манжетой взрослая. Для использования с двухшланговой дыхательной системой. Размер L (большая)</t>
  </si>
  <si>
    <t>Маска для неинвазивной вентиляции легких (M). Невентилируемая кислородная маска для НИВЛ с мягкой гелевой манжетой взрослая. Для использования с двухшланговой дыхательной системой. Размер М (средняя)</t>
  </si>
  <si>
    <t>Повязка  адгезивная. Повязка S&amp;F раневая стерильная адгезивная на нетканой основе с вискозной подушечкой 9*10</t>
  </si>
  <si>
    <t>Эндотрахеальная трубка № 8,5. Типа Мэрфи изготовлена из термопластичного ПВХ прозрачнаявысокообъемная манжета низкого давления рентгеноконтрастная полоса по всей длине трубки чёткая маркировка трубки пилотный баллон с маркировкой размера трубки разные типы разметок глубины
безлатексная стерильная, одноразового использования</t>
  </si>
  <si>
    <t xml:space="preserve">Носовая кислородная магистраль. Носовая кислородная магистраль 2100мм, канюля назальная предназначена для подачи кислорода </t>
  </si>
  <si>
    <t xml:space="preserve">Шприц инъекционный, инсулиновый 1 мл  </t>
  </si>
  <si>
    <t>Бинт 7 м*14см</t>
  </si>
  <si>
    <t>Шприц однократного применения,трехдетальный, 50 мл.,трехдетальный, с номенальной вместимостью 50 мл, для шприцевых насосов, Луер Лок</t>
  </si>
  <si>
    <t xml:space="preserve">Шприц инъекционный однократного применения трехдетальный, 150 мл. с наконечником для катетерной насадки </t>
  </si>
  <si>
    <t xml:space="preserve">Шприц стерильный, инъекционный, трехкомпонентный 2 мл </t>
  </si>
  <si>
    <t xml:space="preserve">Шприц стерильный, инъекционный, трехкомпонентный 5 мл </t>
  </si>
  <si>
    <t>Шприц стерильный, инъекционный, трехкомпонентный 10 мл</t>
  </si>
  <si>
    <t>Шприц стерильный, инъекционный, трехкомпонентный 20 мл</t>
  </si>
  <si>
    <t>Эндотрахеальная трубка № 9 типа Мэрфи изготовлена из термопластичного ПВХ
прозрачнаявысокообъемная манжета низкого давления рентгеноконтрастная полоса по всей длине трубки чёткая маркировка трубки
пилотный баллон с маркировкой размера трубки разные типы разметок глубины
безлатексная стерильная, одноразового использования</t>
  </si>
  <si>
    <t>Замкнутая маска взрослая. Маска кислородная высокой концентрации для кислородной терапии,  с носовым зажимом, с симметрично расположенными клапанами выдоха, с резервным мешком, с кислородным продольноармированным стандартным шлангом, длина не менее 1,8 м, с головным фиксатором</t>
  </si>
  <si>
    <t>Ед.изм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</si>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</sst>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₽_-;\-* #,##0.00\ _₽_-;_-* &quot;-&quot;??\ _₽_-;_-@_-"/>
    <numFmt numFmtId="165" formatCode="_(* #,##0.00_);_(* \(#,##0.00\);_(* &quot;-&quot;??_);_(@_)"/>
    <numFmt numFmtId="166" formatCode="_-* #,##0.00_р_._-;\-* #,##0.00_р_._-;_-* &quot;-&quot;??_р_._-;_-@_-"/>
    <numFmt numFmtId="167" formatCode="0.0"/>
    <numFmt numFmtId="168" formatCode="0.000"/>
    <numFmt numFmtId="169" formatCode="#,##0.0"/>
    <numFmt numFmtId="170" formatCode="#,##0.000"/>
  </numFmts>
  <fonts count="29">
    <font>
      <sz val="10"/>
      <name val="Arial Cyr"/>
      <charset val="204"/>
    </font>
    <font>
      <sz val="10"/>
      <name val="KZ Times New Roman"/>
      <family val="1"/>
      <charset val="204"/>
    </font>
    <font>
      <b/>
      <sz val="11"/>
      <name val="KZ Times New Roman"/>
      <family val="1"/>
      <charset val="204"/>
    </font>
    <font>
      <sz val="11"/>
      <name val="KZ Times New Roman"/>
      <family val="1"/>
      <charset val="204"/>
    </font>
    <font>
      <b/>
      <sz val="10"/>
      <name val="KZ 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b/>
      <sz val="10"/>
      <name val="KZ Times New Roman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5" fillId="0" borderId="0"/>
    <xf numFmtId="0" fontId="5" fillId="0" borderId="0"/>
    <xf numFmtId="0" fontId="21" fillId="0" borderId="0"/>
    <xf numFmtId="0" fontId="19" fillId="0" borderId="0"/>
    <xf numFmtId="0" fontId="5" fillId="0" borderId="0"/>
    <xf numFmtId="0" fontId="20" fillId="0" borderId="0"/>
    <xf numFmtId="0" fontId="19" fillId="0" borderId="0"/>
    <xf numFmtId="9" fontId="19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380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wrapText="1"/>
    </xf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 vertical="top" wrapText="1"/>
    </xf>
    <xf numFmtId="167" fontId="4" fillId="0" borderId="0" xfId="0" applyNumberFormat="1" applyFont="1" applyBorder="1" applyAlignment="1">
      <alignment horizontal="center" vertical="top" wrapText="1"/>
    </xf>
    <xf numFmtId="167" fontId="1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167" fontId="1" fillId="0" borderId="0" xfId="0" applyNumberFormat="1" applyFont="1" applyBorder="1"/>
    <xf numFmtId="167" fontId="1" fillId="0" borderId="0" xfId="0" applyNumberFormat="1" applyFont="1" applyBorder="1" applyAlignment="1">
      <alignment horizontal="center"/>
    </xf>
    <xf numFmtId="167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top" wrapText="1"/>
    </xf>
    <xf numFmtId="168" fontId="1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/>
    <xf numFmtId="167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/>
    <xf numFmtId="0" fontId="6" fillId="0" borderId="0" xfId="0" applyFont="1" applyBorder="1" applyAlignment="1">
      <alignment horizontal="center" wrapText="1"/>
    </xf>
    <xf numFmtId="0" fontId="8" fillId="0" borderId="0" xfId="0" applyFont="1" applyBorder="1"/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170" fontId="3" fillId="0" borderId="1" xfId="0" applyNumberFormat="1" applyFont="1" applyFill="1" applyBorder="1" applyAlignment="1">
      <alignment horizontal="center" vertical="center"/>
    </xf>
    <xf numFmtId="170" fontId="3" fillId="0" borderId="1" xfId="0" applyNumberFormat="1" applyFont="1" applyFill="1" applyBorder="1" applyAlignment="1">
      <alignment horizontal="center" vertical="center" wrapText="1"/>
    </xf>
    <xf numFmtId="170" fontId="3" fillId="0" borderId="1" xfId="0" applyNumberFormat="1" applyFont="1" applyBorder="1" applyAlignment="1">
      <alignment horizontal="center" vertical="center"/>
    </xf>
    <xf numFmtId="170" fontId="8" fillId="0" borderId="1" xfId="0" applyNumberFormat="1" applyFont="1" applyFill="1" applyBorder="1" applyAlignment="1">
      <alignment horizontal="center" vertical="center"/>
    </xf>
    <xf numFmtId="170" fontId="8" fillId="0" borderId="1" xfId="0" applyNumberFormat="1" applyFont="1" applyBorder="1" applyAlignment="1">
      <alignment horizontal="center" vertical="center"/>
    </xf>
    <xf numFmtId="170" fontId="8" fillId="0" borderId="1" xfId="0" applyNumberFormat="1" applyFont="1" applyBorder="1" applyAlignment="1">
      <alignment vertical="center"/>
    </xf>
    <xf numFmtId="170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horizontal="center" wrapText="1"/>
    </xf>
    <xf numFmtId="0" fontId="9" fillId="0" borderId="0" xfId="0" applyFont="1" applyBorder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 vertical="top" wrapText="1"/>
    </xf>
    <xf numFmtId="0" fontId="10" fillId="0" borderId="0" xfId="0" applyFont="1"/>
    <xf numFmtId="0" fontId="10" fillId="0" borderId="1" xfId="0" applyFont="1" applyBorder="1" applyAlignment="1">
      <alignment horizontal="center" vertical="top"/>
    </xf>
    <xf numFmtId="167" fontId="10" fillId="0" borderId="0" xfId="0" applyNumberFormat="1" applyFont="1" applyBorder="1" applyAlignment="1">
      <alignment horizontal="center" vertical="top" wrapText="1"/>
    </xf>
    <xf numFmtId="0" fontId="10" fillId="0" borderId="0" xfId="0" applyFont="1" applyBorder="1"/>
    <xf numFmtId="167" fontId="9" fillId="0" borderId="0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/>
    </xf>
    <xf numFmtId="2" fontId="10" fillId="0" borderId="0" xfId="0" applyNumberFormat="1" applyFont="1" applyBorder="1" applyAlignment="1">
      <alignment horizontal="left" vertical="top" wrapText="1"/>
    </xf>
    <xf numFmtId="170" fontId="10" fillId="0" borderId="0" xfId="0" applyNumberFormat="1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center"/>
    </xf>
    <xf numFmtId="167" fontId="9" fillId="0" borderId="0" xfId="0" applyNumberFormat="1" applyFont="1" applyBorder="1"/>
    <xf numFmtId="168" fontId="9" fillId="0" borderId="0" xfId="0" applyNumberFormat="1" applyFont="1" applyBorder="1" applyAlignment="1">
      <alignment vertical="center" wrapText="1"/>
    </xf>
    <xf numFmtId="167" fontId="9" fillId="0" borderId="0" xfId="0" applyNumberFormat="1" applyFont="1" applyBorder="1" applyAlignment="1">
      <alignment horizontal="center"/>
    </xf>
    <xf numFmtId="167" fontId="9" fillId="0" borderId="0" xfId="0" applyNumberFormat="1" applyFont="1" applyBorder="1" applyAlignment="1">
      <alignment horizontal="right"/>
    </xf>
    <xf numFmtId="0" fontId="9" fillId="0" borderId="1" xfId="0" applyFont="1" applyBorder="1"/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167" fontId="9" fillId="2" borderId="0" xfId="0" applyNumberFormat="1" applyFont="1" applyFill="1" applyBorder="1" applyAlignment="1">
      <alignment horizontal="center"/>
    </xf>
    <xf numFmtId="167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70" fontId="1" fillId="0" borderId="0" xfId="0" applyNumberFormat="1" applyFont="1"/>
    <xf numFmtId="170" fontId="9" fillId="0" borderId="1" xfId="0" applyNumberFormat="1" applyFont="1" applyBorder="1" applyAlignment="1">
      <alignment horizontal="center" vertical="center" wrapText="1"/>
    </xf>
    <xf numFmtId="170" fontId="8" fillId="0" borderId="1" xfId="0" applyNumberFormat="1" applyFont="1" applyBorder="1" applyAlignment="1">
      <alignment horizontal="center" vertical="center" wrapText="1"/>
    </xf>
    <xf numFmtId="170" fontId="6" fillId="0" borderId="1" xfId="0" applyNumberFormat="1" applyFont="1" applyBorder="1" applyAlignment="1">
      <alignment horizontal="center" vertical="center" wrapText="1"/>
    </xf>
    <xf numFmtId="170" fontId="10" fillId="0" borderId="1" xfId="0" applyNumberFormat="1" applyFont="1" applyBorder="1" applyAlignment="1">
      <alignment horizontal="center" vertical="top" wrapText="1"/>
    </xf>
    <xf numFmtId="170" fontId="10" fillId="0" borderId="1" xfId="0" applyNumberFormat="1" applyFont="1" applyFill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167" fontId="10" fillId="0" borderId="0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70" fontId="10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170" fontId="10" fillId="0" borderId="1" xfId="0" applyNumberFormat="1" applyFont="1" applyBorder="1" applyAlignment="1">
      <alignment horizontal="left" vertical="center"/>
    </xf>
    <xf numFmtId="170" fontId="1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/>
    </xf>
    <xf numFmtId="170" fontId="9" fillId="0" borderId="1" xfId="0" applyNumberFormat="1" applyFont="1" applyFill="1" applyBorder="1" applyAlignment="1">
      <alignment horizontal="center" vertical="center"/>
    </xf>
    <xf numFmtId="170" fontId="9" fillId="0" borderId="1" xfId="0" applyNumberFormat="1" applyFont="1" applyFill="1" applyBorder="1" applyAlignment="1">
      <alignment horizontal="center" vertical="center" wrapText="1"/>
    </xf>
    <xf numFmtId="167" fontId="9" fillId="0" borderId="0" xfId="0" applyNumberFormat="1" applyFont="1" applyBorder="1" applyAlignment="1">
      <alignment horizontal="center" vertical="center"/>
    </xf>
    <xf numFmtId="167" fontId="9" fillId="0" borderId="0" xfId="0" applyNumberFormat="1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2" fontId="10" fillId="0" borderId="0" xfId="0" applyNumberFormat="1" applyFont="1" applyBorder="1" applyAlignment="1">
      <alignment horizontal="left" vertical="center" wrapText="1"/>
    </xf>
    <xf numFmtId="170" fontId="10" fillId="0" borderId="0" xfId="0" applyNumberFormat="1" applyFont="1" applyBorder="1" applyAlignment="1">
      <alignment horizontal="left" vertical="center"/>
    </xf>
    <xf numFmtId="167" fontId="13" fillId="0" borderId="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70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67" fontId="9" fillId="0" borderId="0" xfId="0" applyNumberFormat="1" applyFont="1" applyBorder="1" applyAlignment="1">
      <alignment horizontal="center" vertical="center" wrapText="1"/>
    </xf>
    <xf numFmtId="170" fontId="10" fillId="0" borderId="1" xfId="0" applyNumberFormat="1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167" fontId="9" fillId="0" borderId="0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167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170" fontId="9" fillId="0" borderId="1" xfId="0" applyNumberFormat="1" applyFont="1" applyBorder="1" applyAlignment="1">
      <alignment horizontal="center" vertical="top" wrapText="1"/>
    </xf>
    <xf numFmtId="170" fontId="10" fillId="0" borderId="1" xfId="0" applyNumberFormat="1" applyFont="1" applyBorder="1" applyAlignment="1">
      <alignment horizontal="left" vertical="top"/>
    </xf>
    <xf numFmtId="170" fontId="9" fillId="0" borderId="1" xfId="0" applyNumberFormat="1" applyFont="1" applyBorder="1"/>
    <xf numFmtId="0" fontId="9" fillId="0" borderId="1" xfId="0" applyFont="1" applyBorder="1" applyAlignment="1">
      <alignment horizontal="center" vertical="top" wrapText="1"/>
    </xf>
    <xf numFmtId="170" fontId="6" fillId="0" borderId="1" xfId="0" applyNumberFormat="1" applyFont="1" applyBorder="1" applyAlignment="1">
      <alignment horizontal="left" vertical="center"/>
    </xf>
    <xf numFmtId="170" fontId="10" fillId="0" borderId="0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vertical="center"/>
    </xf>
    <xf numFmtId="0" fontId="9" fillId="0" borderId="1" xfId="0" applyFont="1" applyBorder="1" applyAlignment="1">
      <alignment horizontal="left" vertical="top" wrapText="1"/>
    </xf>
    <xf numFmtId="170" fontId="9" fillId="0" borderId="1" xfId="0" applyNumberFormat="1" applyFont="1" applyFill="1" applyBorder="1" applyAlignment="1">
      <alignment horizontal="center" vertical="top" wrapText="1"/>
    </xf>
    <xf numFmtId="170" fontId="10" fillId="0" borderId="1" xfId="0" applyNumberFormat="1" applyFont="1" applyFill="1" applyBorder="1" applyAlignment="1">
      <alignment horizontal="left" vertical="top"/>
    </xf>
    <xf numFmtId="3" fontId="9" fillId="0" borderId="0" xfId="0" applyNumberFormat="1" applyFont="1" applyBorder="1" applyAlignment="1">
      <alignment horizontal="center"/>
    </xf>
    <xf numFmtId="167" fontId="9" fillId="3" borderId="0" xfId="0" applyNumberFormat="1" applyFont="1" applyFill="1" applyBorder="1" applyAlignment="1">
      <alignment horizontal="center"/>
    </xf>
    <xf numFmtId="170" fontId="9" fillId="0" borderId="1" xfId="0" applyNumberFormat="1" applyFont="1" applyBorder="1" applyAlignment="1">
      <alignment horizontal="center"/>
    </xf>
    <xf numFmtId="170" fontId="9" fillId="0" borderId="1" xfId="0" applyNumberFormat="1" applyFont="1" applyFill="1" applyBorder="1"/>
    <xf numFmtId="0" fontId="9" fillId="0" borderId="0" xfId="0" applyFont="1" applyFill="1"/>
    <xf numFmtId="0" fontId="6" fillId="0" borderId="0" xfId="0" applyFont="1" applyBorder="1" applyAlignment="1">
      <alignment horizontal="center" vertical="center" wrapText="1"/>
    </xf>
    <xf numFmtId="17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70" fontId="6" fillId="0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170" fontId="9" fillId="0" borderId="0" xfId="0" applyNumberFormat="1" applyFont="1" applyAlignment="1">
      <alignment vertical="center"/>
    </xf>
    <xf numFmtId="167" fontId="9" fillId="2" borderId="0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70" fontId="8" fillId="0" borderId="0" xfId="0" applyNumberFormat="1" applyFont="1" applyAlignment="1">
      <alignment horizontal="center" vertical="center"/>
    </xf>
    <xf numFmtId="170" fontId="9" fillId="0" borderId="0" xfId="0" applyNumberFormat="1" applyFont="1" applyAlignment="1">
      <alignment horizontal="center" vertical="center"/>
    </xf>
    <xf numFmtId="169" fontId="9" fillId="0" borderId="0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3" fillId="4" borderId="1" xfId="3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/>
    </xf>
    <xf numFmtId="169" fontId="25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/>
    </xf>
    <xf numFmtId="167" fontId="10" fillId="0" borderId="0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3" fontId="15" fillId="0" borderId="0" xfId="0" applyNumberFormat="1" applyFont="1" applyAlignment="1">
      <alignment vertical="center"/>
    </xf>
    <xf numFmtId="0" fontId="15" fillId="0" borderId="0" xfId="0" applyFont="1"/>
    <xf numFmtId="3" fontId="15" fillId="0" borderId="0" xfId="0" applyNumberFormat="1" applyFont="1"/>
    <xf numFmtId="0" fontId="15" fillId="0" borderId="1" xfId="0" applyFont="1" applyBorder="1" applyAlignment="1">
      <alignment vertical="center"/>
    </xf>
    <xf numFmtId="3" fontId="15" fillId="0" borderId="1" xfId="0" applyNumberFormat="1" applyFont="1" applyBorder="1" applyAlignment="1">
      <alignment vertical="center"/>
    </xf>
    <xf numFmtId="3" fontId="17" fillId="0" borderId="1" xfId="0" applyNumberFormat="1" applyFont="1" applyBorder="1" applyAlignment="1">
      <alignment vertical="center"/>
    </xf>
    <xf numFmtId="3" fontId="16" fillId="0" borderId="0" xfId="0" applyNumberFormat="1" applyFont="1"/>
    <xf numFmtId="0" fontId="16" fillId="0" borderId="0" xfId="0" applyFont="1"/>
    <xf numFmtId="0" fontId="17" fillId="0" borderId="1" xfId="0" applyFont="1" applyBorder="1" applyAlignment="1">
      <alignment vertical="center"/>
    </xf>
    <xf numFmtId="3" fontId="17" fillId="0" borderId="0" xfId="0" applyNumberFormat="1" applyFont="1"/>
    <xf numFmtId="0" fontId="17" fillId="0" borderId="0" xfId="0" applyFont="1"/>
    <xf numFmtId="3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right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169" fontId="10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68" fontId="8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170" fontId="7" fillId="0" borderId="1" xfId="0" applyNumberFormat="1" applyFont="1" applyBorder="1" applyAlignment="1">
      <alignment horizontal="center" vertical="center" wrapText="1"/>
    </xf>
    <xf numFmtId="170" fontId="7" fillId="0" borderId="1" xfId="0" applyNumberFormat="1" applyFont="1" applyFill="1" applyBorder="1" applyAlignment="1">
      <alignment horizontal="center" vertical="center" wrapText="1"/>
    </xf>
    <xf numFmtId="170" fontId="1" fillId="0" borderId="1" xfId="0" applyNumberFormat="1" applyFont="1" applyBorder="1" applyAlignment="1">
      <alignment horizontal="center" vertical="center" wrapText="1"/>
    </xf>
    <xf numFmtId="170" fontId="1" fillId="0" borderId="1" xfId="0" applyNumberFormat="1" applyFont="1" applyFill="1" applyBorder="1" applyAlignment="1">
      <alignment horizontal="center" vertical="center" wrapText="1"/>
    </xf>
    <xf numFmtId="170" fontId="4" fillId="0" borderId="1" xfId="0" applyNumberFormat="1" applyFont="1" applyBorder="1" applyAlignment="1">
      <alignment horizontal="left" vertical="center"/>
    </xf>
    <xf numFmtId="170" fontId="4" fillId="0" borderId="1" xfId="0" applyNumberFormat="1" applyFont="1" applyFill="1" applyBorder="1" applyAlignment="1">
      <alignment horizontal="left" vertical="center"/>
    </xf>
    <xf numFmtId="170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167" fontId="1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7" fontId="4" fillId="0" borderId="0" xfId="0" applyNumberFormat="1" applyFont="1" applyBorder="1" applyAlignment="1">
      <alignment horizontal="center" vertical="center" wrapText="1"/>
    </xf>
    <xf numFmtId="167" fontId="1" fillId="2" borderId="0" xfId="0" applyNumberFormat="1" applyFont="1" applyFill="1" applyBorder="1" applyAlignment="1">
      <alignment horizontal="center" vertical="center"/>
    </xf>
    <xf numFmtId="167" fontId="1" fillId="0" borderId="0" xfId="0" applyNumberFormat="1" applyFont="1" applyBorder="1" applyAlignment="1">
      <alignment horizontal="center" vertical="center"/>
    </xf>
    <xf numFmtId="167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2" fontId="4" fillId="0" borderId="0" xfId="0" applyNumberFormat="1" applyFont="1" applyBorder="1" applyAlignment="1">
      <alignment horizontal="left" vertical="center" wrapText="1"/>
    </xf>
    <xf numFmtId="170" fontId="4" fillId="0" borderId="0" xfId="0" applyNumberFormat="1" applyFont="1" applyBorder="1" applyAlignment="1">
      <alignment horizontal="left" vertical="center"/>
    </xf>
    <xf numFmtId="170" fontId="4" fillId="0" borderId="0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3" fillId="0" borderId="2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167" fontId="12" fillId="0" borderId="0" xfId="0" applyNumberFormat="1" applyFont="1" applyFill="1" applyBorder="1" applyAlignment="1">
      <alignment horizontal="center" vertical="center" wrapText="1"/>
    </xf>
    <xf numFmtId="167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170" fontId="12" fillId="0" borderId="0" xfId="0" applyNumberFormat="1" applyFont="1" applyFill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170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18" fillId="0" borderId="0" xfId="0" applyFont="1" applyFill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169" fontId="12" fillId="0" borderId="1" xfId="0" applyNumberFormat="1" applyFont="1" applyFill="1" applyBorder="1" applyAlignment="1">
      <alignment horizontal="center" vertical="center"/>
    </xf>
    <xf numFmtId="169" fontId="12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69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169" fontId="13" fillId="0" borderId="1" xfId="0" applyNumberFormat="1" applyFont="1" applyFill="1" applyBorder="1" applyAlignment="1">
      <alignment horizontal="center" vertical="center" wrapText="1"/>
    </xf>
    <xf numFmtId="169" fontId="13" fillId="0" borderId="1" xfId="0" applyNumberFormat="1" applyFont="1" applyFill="1" applyBorder="1" applyAlignment="1">
      <alignment vertical="center"/>
    </xf>
    <xf numFmtId="0" fontId="13" fillId="0" borderId="0" xfId="0" applyFont="1"/>
    <xf numFmtId="0" fontId="13" fillId="0" borderId="3" xfId="0" applyFont="1" applyBorder="1" applyAlignment="1">
      <alignment horizontal="center" vertical="center"/>
    </xf>
    <xf numFmtId="170" fontId="12" fillId="0" borderId="4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0" fontId="12" fillId="5" borderId="5" xfId="0" applyNumberFormat="1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170" fontId="12" fillId="6" borderId="5" xfId="0" applyNumberFormat="1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170" fontId="12" fillId="0" borderId="1" xfId="0" applyNumberFormat="1" applyFont="1" applyFill="1" applyBorder="1" applyAlignment="1">
      <alignment horizontal="center" vertical="center"/>
    </xf>
    <xf numFmtId="170" fontId="13" fillId="0" borderId="0" xfId="0" applyNumberFormat="1" applyFont="1"/>
    <xf numFmtId="170" fontId="12" fillId="0" borderId="4" xfId="0" applyNumberFormat="1" applyFont="1" applyFill="1" applyBorder="1" applyAlignment="1">
      <alignment horizontal="center" vertical="center"/>
    </xf>
    <xf numFmtId="170" fontId="13" fillId="6" borderId="6" xfId="0" applyNumberFormat="1" applyFont="1" applyFill="1" applyBorder="1" applyAlignment="1">
      <alignment horizontal="center" vertical="center"/>
    </xf>
    <xf numFmtId="170" fontId="13" fillId="0" borderId="3" xfId="0" applyNumberFormat="1" applyFont="1" applyFill="1" applyBorder="1" applyAlignment="1">
      <alignment horizontal="center" vertical="center"/>
    </xf>
    <xf numFmtId="170" fontId="13" fillId="0" borderId="3" xfId="0" applyNumberFormat="1" applyFont="1" applyBorder="1" applyAlignment="1">
      <alignment horizontal="center" vertical="center"/>
    </xf>
    <xf numFmtId="170" fontId="13" fillId="6" borderId="6" xfId="0" applyNumberFormat="1" applyFont="1" applyFill="1" applyBorder="1" applyAlignment="1">
      <alignment horizontal="center" vertical="center" wrapText="1"/>
    </xf>
    <xf numFmtId="170" fontId="12" fillId="6" borderId="6" xfId="0" applyNumberFormat="1" applyFont="1" applyFill="1" applyBorder="1" applyAlignment="1">
      <alignment horizontal="center" vertical="center"/>
    </xf>
    <xf numFmtId="170" fontId="12" fillId="0" borderId="3" xfId="0" applyNumberFormat="1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170" fontId="13" fillId="5" borderId="7" xfId="0" applyNumberFormat="1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169" fontId="13" fillId="5" borderId="1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right" vertical="top"/>
    </xf>
    <xf numFmtId="169" fontId="12" fillId="0" borderId="1" xfId="0" applyNumberFormat="1" applyFont="1" applyFill="1" applyBorder="1" applyAlignment="1">
      <alignment horizontal="right" vertical="top"/>
    </xf>
    <xf numFmtId="0" fontId="13" fillId="0" borderId="1" xfId="0" applyNumberFormat="1" applyFont="1" applyFill="1" applyBorder="1" applyAlignment="1">
      <alignment horizontal="left" vertical="top" wrapText="1"/>
    </xf>
    <xf numFmtId="169" fontId="13" fillId="0" borderId="1" xfId="0" applyNumberFormat="1" applyFont="1" applyFill="1" applyBorder="1" applyAlignment="1">
      <alignment horizontal="right" vertical="top"/>
    </xf>
    <xf numFmtId="4" fontId="13" fillId="0" borderId="1" xfId="0" applyNumberFormat="1" applyFont="1" applyFill="1" applyBorder="1" applyAlignment="1">
      <alignment horizontal="right" vertical="top"/>
    </xf>
    <xf numFmtId="0" fontId="12" fillId="0" borderId="1" xfId="0" applyNumberFormat="1" applyFont="1" applyFill="1" applyBorder="1" applyAlignment="1">
      <alignment horizontal="center" vertical="center" wrapText="1"/>
    </xf>
    <xf numFmtId="170" fontId="13" fillId="0" borderId="1" xfId="0" applyNumberFormat="1" applyFont="1" applyFill="1" applyBorder="1" applyAlignment="1">
      <alignment horizontal="center" vertical="center"/>
    </xf>
    <xf numFmtId="170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3" fontId="22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top" wrapText="1"/>
    </xf>
    <xf numFmtId="164" fontId="22" fillId="0" borderId="1" xfId="14" applyFont="1" applyFill="1" applyBorder="1" applyAlignment="1">
      <alignment vertical="top" wrapText="1"/>
    </xf>
    <xf numFmtId="0" fontId="28" fillId="0" borderId="1" xfId="0" applyFont="1" applyBorder="1"/>
    <xf numFmtId="0" fontId="12" fillId="0" borderId="19" xfId="0" applyFont="1" applyBorder="1" applyAlignment="1">
      <alignment horizontal="center" vertical="center"/>
    </xf>
    <xf numFmtId="0" fontId="13" fillId="0" borderId="1" xfId="0" applyFont="1" applyBorder="1"/>
    <xf numFmtId="0" fontId="13" fillId="0" borderId="0" xfId="0" applyFont="1" applyAlignment="1"/>
    <xf numFmtId="0" fontId="25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4" fontId="25" fillId="3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top" wrapText="1"/>
    </xf>
    <xf numFmtId="16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167" fontId="10" fillId="0" borderId="1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2" fontId="10" fillId="0" borderId="13" xfId="0" applyNumberFormat="1" applyFont="1" applyBorder="1" applyAlignment="1">
      <alignment horizontal="center" vertical="center" wrapText="1"/>
    </xf>
    <xf numFmtId="170" fontId="8" fillId="0" borderId="11" xfId="0" applyNumberFormat="1" applyFont="1" applyFill="1" applyBorder="1" applyAlignment="1">
      <alignment horizontal="center" vertical="center" wrapText="1"/>
    </xf>
    <xf numFmtId="170" fontId="8" fillId="0" borderId="12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167" fontId="9" fillId="0" borderId="13" xfId="0" applyNumberFormat="1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/>
    </xf>
    <xf numFmtId="167" fontId="7" fillId="0" borderId="13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70" fontId="9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169" fontId="25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left" vertical="top" wrapText="1" indent="4"/>
    </xf>
    <xf numFmtId="0" fontId="13" fillId="0" borderId="1" xfId="0" applyNumberFormat="1" applyFont="1" applyFill="1" applyBorder="1" applyAlignment="1">
      <alignment horizontal="left" vertical="top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top" wrapText="1"/>
    </xf>
    <xf numFmtId="0" fontId="12" fillId="0" borderId="1" xfId="0" applyNumberFormat="1" applyFont="1" applyFill="1" applyBorder="1" applyAlignment="1">
      <alignment horizontal="left" vertical="top" wrapText="1" indent="2"/>
    </xf>
    <xf numFmtId="0" fontId="16" fillId="0" borderId="0" xfId="0" applyFont="1" applyAlignment="1">
      <alignment horizontal="center"/>
    </xf>
    <xf numFmtId="0" fontId="12" fillId="0" borderId="1" xfId="0" applyNumberFormat="1" applyFont="1" applyFill="1" applyBorder="1" applyAlignment="1">
      <alignment horizontal="left" vertical="top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</cellXfs>
  <cellStyles count="15">
    <cellStyle name="Обычный" xfId="0" builtinId="0"/>
    <cellStyle name="Обычный 10 2 2" xfId="1"/>
    <cellStyle name="Обычный 15" xfId="2"/>
    <cellStyle name="Обычный 2" xfId="3"/>
    <cellStyle name="Обычный 2 10" xfId="4"/>
    <cellStyle name="Обычный 2 2" xfId="5"/>
    <cellStyle name="Обычный 5" xfId="6"/>
    <cellStyle name="Обычный 5 2" xfId="7"/>
    <cellStyle name="Процентный 2" xfId="8"/>
    <cellStyle name="Финансовый" xfId="14" builtinId="3"/>
    <cellStyle name="Финансовый 2" xfId="9"/>
    <cellStyle name="Финансовый 2 2" xfId="10"/>
    <cellStyle name="Финансовый 3" xfId="11"/>
    <cellStyle name="Финансовый 3 2" xfId="12"/>
    <cellStyle name="Финансовый 3 2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as\&#1088;&#1072;&#1073;&#1086;&#1095;&#1080;&#1081;%20&#1089;&#1090;&#1086;&#1083;\Documents%20and%20Settings\Administrator\Desktop\&#1057;&#1098;&#1077;&#1084;&#1085;&#1099;&#1081;%20&#1076;&#1080;&#1089;&#1082;%20(E)\&#1057;&#1084;&#1077;&#1090;&#1072;-&#1041;&#1102;&#1076;&#1078;&#1077;&#1090;-2%202011\&#1047;&#1072;&#1082;&#1091;&#1087;\&#1087;&#1083;&#1072;&#1085;%202010\&#1043;&#1086;&#1076;&#1086;&#1074;&#1086;&#1081;%20&#1087;&#1083;&#1072;&#108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5;&#1083;&#1072;&#1085;%202011%20&#1056;&#1086;&#1079;&#107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as\&#1088;&#1072;&#1073;&#1086;&#1095;&#1080;&#1081;%20&#1089;&#1090;&#1086;&#1083;\&#1041;&#1047;%202015-2017%20&#1040;&#1057;&#1058;&#1040;&#1053;&#1040;%2013,04,14\3-100\Documents%20and%20Settings\Admin\&#1056;&#1072;&#1073;&#1086;&#1095;&#1080;&#1081;%20&#1089;&#1090;&#1086;&#1083;\&#1041;&#1047;%202014-2016&#1075;.&#1075;\&#1074;%20&#1087;&#1083;&#1072;&#1085;&#1077;%20&#1085;&#1077;&#1090;\&#1042;&#1080;&#1090;&#1088;&#1072;&#1078;%20&#1080;%20&#1087;&#1077;&#1088;&#1077;&#1075;&#1086;&#1088;&#1086;&#1076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zira\&#1052;&#1086;&#1080;%20&#1076;&#1086;&#1082;&#1091;&#1084;&#1077;&#1085;&#1090;&#1099;\&#1044;&#1086;&#1082;&#1091;&#1084;&#1077;&#1085;&#1090;&#1099;%202014%20&#1075;&#1086;&#1076;&#1072;\&#1057;&#1090;&#1080;&#1087;&#1077;&#1085;&#1076;&#1080;&#1103;%202014&#1075;\&#1057;&#1086;&#1094;.&#1087;&#1086;&#1084;&#1086;&#1097;&#1100;%20&#1089;&#1090;&#1091;&#1076;-&#1084;\&#1062;&#1077;&#1085;&#1099;%20&#1085;&#1072;%20&#1090;&#1074;&#1077;&#1088;&#1076;&#1085;&#1099;&#1081;%20&#1080;%20&#1084;&#1103;&#1075;&#1082;&#1080;&#1081;%20&#1080;&#1085;&#1074;&#1077;&#1085;&#1090;&#1072;&#1088;&#110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as\&#1088;&#1072;&#1073;&#1086;&#1095;&#1080;&#1081;%20&#1089;&#1090;&#1086;&#1083;\&#1087;&#1088;&#1086;&#1077;&#1082;&#1090;\Documents%20and%20Settings\Administrator\Desktop\&#1057;&#1098;&#1077;&#1084;&#1085;&#1099;&#1081;%20&#1076;&#1080;&#1089;&#1082;%20(E)\&#1057;&#1084;&#1077;&#1090;&#1072;-&#1041;&#1102;&#1076;&#1078;&#1077;&#1090;-2%202011\&#1047;&#1072;&#1082;&#1091;&#1087;\&#1055;&#1083;&#1072;&#1085;%20&#1086;&#1073;&#1097;&#1080;&#1081;-2%20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as\&#1088;&#1072;&#1073;&#1086;&#1095;&#1080;&#1081;%20&#1089;&#1090;&#1086;&#1083;\Documents%20and%20Settings\Administrator\Desktop\&#1057;&#1098;&#1077;&#1084;&#1085;&#1099;&#1081;%20&#1076;&#1080;&#1089;&#1082;%20(E)\&#1057;&#1084;&#1077;&#1090;&#1072;-&#1041;&#1102;&#1076;&#1078;&#1077;&#1090;-2%202011\&#1047;&#1072;&#1082;&#1091;&#1087;\&#1055;&#1083;&#1072;&#1085;%20&#1086;&#1073;&#1097;&#1080;&#1081;-2%202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as\&#1088;&#1072;&#1073;&#1086;&#1095;&#1080;&#1081;%20&#1089;&#1090;&#1086;&#1083;\&#1041;&#1047;%202015-2017%20&#1040;&#1057;&#1058;&#1040;&#1053;&#1040;%2013,04,14\3-100\Documents%20and%20Settings\Administrator\Desktop\&#1057;&#1098;&#1077;&#1084;&#1085;&#1099;&#1081;%20&#1076;&#1080;&#1089;&#1082;%20(E)\&#1057;&#1084;&#1077;&#1090;&#1072;-&#1041;&#1102;&#1076;&#1078;&#1077;&#1090;-2%202011\&#1047;&#1072;&#1082;&#1091;&#1087;\&#1055;&#1083;&#1072;&#1085;%20&#1086;&#1073;&#1097;&#1080;&#1081;-2%20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zira\&#1052;&#1086;&#1080;%20&#1076;&#1086;&#1082;&#1091;&#1084;&#1077;&#1085;&#1090;&#1099;\Documents%20and%20Settings\User\&#1052;&#1086;&#1080;%20&#1076;&#1086;&#1082;&#1091;&#1084;&#1077;&#1085;&#1090;&#1099;\&#1042;&#1057;&#1045;%20&#1055;&#1054;%20&#1043;&#1054;&#1057;&#1047;&#1040;&#1050;&#1059;&#1055;&#1059;%202010\&#1056;&#1072;&#1073;&#1086;&#1095;&#1080;&#1081;%20&#1089;&#1090;&#1086;&#1083;%202010\&#1053;&#1040;%20&#1055;&#1054;&#1056;&#1058;&#1040;&#1051;2010\&#1085;&#1072;%20&#1088;&#1072;&#1089;&#1087;&#1077;&#1095;&#1072;&#1090;&#1082;&#1091;\&#1043;&#1086;&#1076;&#1086;&#1074;&#1086;&#1081;%20&#1087;&#1083;&#1072;&#1085;%20&#1085;&#1072;%20&#1088;&#1072;&#1089;&#1087;&#1077;&#1095;&#1072;&#1090;&#1082;&#1091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Users\&#1055;&#1086;&#1083;&#1100;&#1079;&#1086;&#1074;&#1072;&#1090;&#1077;&#1083;&#1100;\Desktop\&#1060;&#1061;&#1044;%202011\&#1055;&#1083;&#1072;&#1085;&#1043;&#1047;%202011-&#1095;&#1072;&#1089;&#1090;&#1100;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2;&#1086;&#1089;&#1089;&#1090;&#1072;&#1085;&#1086;&#1074;&#1083;&#1077;&#1085;&#1085;&#1072;&#1103;_&#1074;&#1085;&#1077;&#1096;&#1085;&#1103;&#1103;_&#1089;&#1089;&#1099;&#1083;&#1082;&#1072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</sheetNames>
    <sheetDataSet>
      <sheetData sheetId="0"/>
      <sheetData sheetId="1"/>
      <sheetData sheetId="2"/>
      <sheetData sheetId="3"/>
      <sheetData sheetId="4">
        <row r="1">
          <cell r="A1" t="str">
            <v>1 Бюджет</v>
          </cell>
        </row>
        <row r="2">
          <cell r="A2" t="str">
            <v>2 Внешние займы</v>
          </cell>
        </row>
        <row r="3">
          <cell r="A3" t="str">
            <v>3 Деньги от реализации ГУ товаров (работ, услуг), остающихся в их распоряжении</v>
          </cell>
        </row>
        <row r="4">
          <cell r="A4" t="str">
            <v>4 Спонсорская и благотворительная помощь</v>
          </cell>
        </row>
        <row r="5">
          <cell r="A5" t="str">
            <v>5 Временно размещенные деньги физических и юридических лиц</v>
          </cell>
        </row>
        <row r="6">
          <cell r="A6" t="str">
            <v>6 Аккредитивы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01 Закупки, не превышающие финансовый год</v>
          </cell>
        </row>
        <row r="2">
          <cell r="A2" t="str">
            <v>02 Закупки, превышающие финансовый год</v>
          </cell>
        </row>
        <row r="3">
          <cell r="A3" t="str">
            <v>03 Закупки всчет условной экономии</v>
          </cell>
        </row>
      </sheetData>
      <sheetData sheetId="13">
        <row r="2">
          <cell r="A2">
            <v>101</v>
          </cell>
          <cell r="B2" t="str">
            <v>001</v>
          </cell>
          <cell r="C2" t="str">
            <v>000</v>
          </cell>
        </row>
        <row r="3">
          <cell r="A3">
            <v>102</v>
          </cell>
          <cell r="B3" t="str">
            <v>002</v>
          </cell>
          <cell r="C3" t="str">
            <v>004</v>
          </cell>
        </row>
        <row r="4">
          <cell r="A4">
            <v>104</v>
          </cell>
          <cell r="B4" t="str">
            <v>003</v>
          </cell>
          <cell r="C4" t="str">
            <v>005</v>
          </cell>
        </row>
        <row r="5">
          <cell r="A5">
            <v>106</v>
          </cell>
          <cell r="B5" t="str">
            <v>004</v>
          </cell>
          <cell r="C5" t="str">
            <v>006</v>
          </cell>
        </row>
        <row r="6">
          <cell r="A6">
            <v>110</v>
          </cell>
          <cell r="B6" t="str">
            <v>005</v>
          </cell>
          <cell r="C6" t="str">
            <v>011</v>
          </cell>
        </row>
        <row r="7">
          <cell r="A7">
            <v>111</v>
          </cell>
          <cell r="B7" t="str">
            <v>006</v>
          </cell>
          <cell r="C7" t="str">
            <v>013</v>
          </cell>
        </row>
        <row r="8">
          <cell r="A8">
            <v>112</v>
          </cell>
          <cell r="B8" t="str">
            <v>007</v>
          </cell>
          <cell r="C8" t="str">
            <v>015</v>
          </cell>
        </row>
        <row r="9">
          <cell r="A9">
            <v>120</v>
          </cell>
          <cell r="B9" t="str">
            <v>008</v>
          </cell>
          <cell r="C9" t="str">
            <v>016</v>
          </cell>
        </row>
        <row r="10">
          <cell r="A10">
            <v>121</v>
          </cell>
          <cell r="B10" t="str">
            <v>009</v>
          </cell>
          <cell r="C10" t="str">
            <v>018</v>
          </cell>
        </row>
        <row r="11">
          <cell r="A11">
            <v>122</v>
          </cell>
          <cell r="B11" t="str">
            <v>010</v>
          </cell>
          <cell r="C11" t="str">
            <v>022</v>
          </cell>
        </row>
        <row r="12">
          <cell r="A12">
            <v>123</v>
          </cell>
          <cell r="B12" t="str">
            <v>011</v>
          </cell>
          <cell r="C12" t="str">
            <v>023</v>
          </cell>
        </row>
        <row r="13">
          <cell r="A13">
            <v>201</v>
          </cell>
          <cell r="B13" t="str">
            <v>012</v>
          </cell>
          <cell r="C13" t="str">
            <v>024</v>
          </cell>
        </row>
        <row r="14">
          <cell r="A14">
            <v>202</v>
          </cell>
          <cell r="B14" t="str">
            <v>013</v>
          </cell>
          <cell r="C14" t="str">
            <v>025</v>
          </cell>
        </row>
        <row r="15">
          <cell r="A15">
            <v>203</v>
          </cell>
          <cell r="B15" t="str">
            <v>014</v>
          </cell>
          <cell r="C15" t="str">
            <v>026</v>
          </cell>
        </row>
        <row r="16">
          <cell r="A16">
            <v>204</v>
          </cell>
          <cell r="B16" t="str">
            <v>015</v>
          </cell>
          <cell r="C16" t="str">
            <v>027</v>
          </cell>
        </row>
        <row r="17">
          <cell r="A17">
            <v>205</v>
          </cell>
          <cell r="B17" t="str">
            <v>016</v>
          </cell>
          <cell r="C17" t="str">
            <v>028</v>
          </cell>
        </row>
        <row r="18">
          <cell r="A18">
            <v>206</v>
          </cell>
          <cell r="B18" t="str">
            <v>017</v>
          </cell>
          <cell r="C18" t="str">
            <v>029</v>
          </cell>
        </row>
        <row r="19">
          <cell r="A19">
            <v>208</v>
          </cell>
          <cell r="B19" t="str">
            <v>018</v>
          </cell>
          <cell r="C19" t="str">
            <v>030</v>
          </cell>
        </row>
        <row r="20">
          <cell r="A20">
            <v>212</v>
          </cell>
          <cell r="B20" t="str">
            <v>019</v>
          </cell>
          <cell r="C20" t="str">
            <v>031</v>
          </cell>
        </row>
        <row r="21">
          <cell r="A21">
            <v>213</v>
          </cell>
          <cell r="B21" t="str">
            <v>020</v>
          </cell>
          <cell r="C21" t="str">
            <v>032</v>
          </cell>
        </row>
        <row r="22">
          <cell r="A22">
            <v>215</v>
          </cell>
          <cell r="B22" t="str">
            <v>021</v>
          </cell>
          <cell r="C22">
            <v>100</v>
          </cell>
        </row>
        <row r="23">
          <cell r="A23">
            <v>217</v>
          </cell>
          <cell r="B23" t="str">
            <v>022</v>
          </cell>
          <cell r="C23">
            <v>101</v>
          </cell>
        </row>
        <row r="24">
          <cell r="A24">
            <v>220</v>
          </cell>
          <cell r="B24" t="str">
            <v>023</v>
          </cell>
          <cell r="C24">
            <v>102</v>
          </cell>
        </row>
        <row r="25">
          <cell r="A25">
            <v>221</v>
          </cell>
          <cell r="B25" t="str">
            <v>024</v>
          </cell>
          <cell r="C25">
            <v>103</v>
          </cell>
        </row>
        <row r="26">
          <cell r="A26">
            <v>225</v>
          </cell>
          <cell r="B26" t="str">
            <v>025</v>
          </cell>
          <cell r="C26">
            <v>104</v>
          </cell>
        </row>
        <row r="27">
          <cell r="A27">
            <v>226</v>
          </cell>
          <cell r="B27" t="str">
            <v>026</v>
          </cell>
          <cell r="C27">
            <v>105</v>
          </cell>
        </row>
        <row r="28">
          <cell r="A28">
            <v>231</v>
          </cell>
          <cell r="B28" t="str">
            <v>027</v>
          </cell>
          <cell r="C28">
            <v>106</v>
          </cell>
        </row>
        <row r="29">
          <cell r="A29">
            <v>233</v>
          </cell>
          <cell r="B29" t="str">
            <v>028</v>
          </cell>
          <cell r="C29">
            <v>107</v>
          </cell>
        </row>
        <row r="30">
          <cell r="A30">
            <v>234</v>
          </cell>
          <cell r="B30" t="str">
            <v>029</v>
          </cell>
          <cell r="C30">
            <v>108</v>
          </cell>
        </row>
        <row r="31">
          <cell r="A31">
            <v>250</v>
          </cell>
          <cell r="B31" t="str">
            <v>030</v>
          </cell>
          <cell r="C31">
            <v>109</v>
          </cell>
        </row>
        <row r="32">
          <cell r="A32">
            <v>251</v>
          </cell>
          <cell r="B32" t="str">
            <v>031</v>
          </cell>
          <cell r="C32">
            <v>110</v>
          </cell>
        </row>
        <row r="33">
          <cell r="A33">
            <v>252</v>
          </cell>
          <cell r="B33" t="str">
            <v>032</v>
          </cell>
          <cell r="C33">
            <v>111</v>
          </cell>
        </row>
        <row r="34">
          <cell r="A34">
            <v>253</v>
          </cell>
          <cell r="B34" t="str">
            <v>033</v>
          </cell>
          <cell r="C34">
            <v>112</v>
          </cell>
        </row>
        <row r="35">
          <cell r="A35">
            <v>254</v>
          </cell>
          <cell r="B35" t="str">
            <v>034</v>
          </cell>
          <cell r="C35">
            <v>113</v>
          </cell>
        </row>
        <row r="36">
          <cell r="A36">
            <v>255</v>
          </cell>
          <cell r="B36" t="str">
            <v>035</v>
          </cell>
          <cell r="C36">
            <v>114</v>
          </cell>
        </row>
        <row r="37">
          <cell r="A37">
            <v>256</v>
          </cell>
          <cell r="B37" t="str">
            <v>036</v>
          </cell>
          <cell r="C37">
            <v>115</v>
          </cell>
        </row>
        <row r="38">
          <cell r="A38">
            <v>257</v>
          </cell>
          <cell r="B38" t="str">
            <v>037</v>
          </cell>
          <cell r="C38">
            <v>116</v>
          </cell>
        </row>
        <row r="39">
          <cell r="A39">
            <v>258</v>
          </cell>
          <cell r="B39" t="str">
            <v>038</v>
          </cell>
        </row>
        <row r="40">
          <cell r="A40">
            <v>259</v>
          </cell>
          <cell r="B40" t="str">
            <v>039</v>
          </cell>
        </row>
        <row r="41">
          <cell r="A41">
            <v>260</v>
          </cell>
          <cell r="B41" t="str">
            <v>040</v>
          </cell>
        </row>
        <row r="42">
          <cell r="A42">
            <v>261</v>
          </cell>
          <cell r="B42" t="str">
            <v>041</v>
          </cell>
        </row>
        <row r="43">
          <cell r="A43">
            <v>262</v>
          </cell>
          <cell r="B43" t="str">
            <v>042</v>
          </cell>
        </row>
        <row r="44">
          <cell r="A44">
            <v>263</v>
          </cell>
          <cell r="B44" t="str">
            <v>043</v>
          </cell>
        </row>
        <row r="45">
          <cell r="A45">
            <v>264</v>
          </cell>
          <cell r="B45" t="str">
            <v>044</v>
          </cell>
        </row>
        <row r="46">
          <cell r="A46">
            <v>265</v>
          </cell>
          <cell r="B46" t="str">
            <v>045</v>
          </cell>
        </row>
        <row r="47">
          <cell r="A47">
            <v>267</v>
          </cell>
          <cell r="B47" t="str">
            <v>046</v>
          </cell>
        </row>
        <row r="48">
          <cell r="A48">
            <v>268</v>
          </cell>
          <cell r="B48" t="str">
            <v>047</v>
          </cell>
        </row>
        <row r="49">
          <cell r="A49">
            <v>271</v>
          </cell>
          <cell r="B49" t="str">
            <v>048</v>
          </cell>
        </row>
        <row r="50">
          <cell r="A50">
            <v>272</v>
          </cell>
          <cell r="B50" t="str">
            <v>049</v>
          </cell>
        </row>
        <row r="51">
          <cell r="A51">
            <v>279</v>
          </cell>
          <cell r="B51" t="str">
            <v>050</v>
          </cell>
        </row>
        <row r="52">
          <cell r="A52">
            <v>350</v>
          </cell>
          <cell r="B52" t="str">
            <v>051</v>
          </cell>
        </row>
        <row r="53">
          <cell r="A53">
            <v>351</v>
          </cell>
          <cell r="B53" t="str">
            <v>052</v>
          </cell>
        </row>
        <row r="54">
          <cell r="A54">
            <v>352</v>
          </cell>
          <cell r="B54" t="str">
            <v>053</v>
          </cell>
        </row>
        <row r="55">
          <cell r="A55">
            <v>353</v>
          </cell>
          <cell r="B55" t="str">
            <v>054</v>
          </cell>
        </row>
        <row r="56">
          <cell r="A56">
            <v>354</v>
          </cell>
          <cell r="B56" t="str">
            <v>055</v>
          </cell>
        </row>
        <row r="57">
          <cell r="A57">
            <v>355</v>
          </cell>
          <cell r="B57" t="str">
            <v>056</v>
          </cell>
        </row>
        <row r="58">
          <cell r="A58">
            <v>356</v>
          </cell>
          <cell r="B58" t="str">
            <v>057</v>
          </cell>
        </row>
        <row r="59">
          <cell r="A59">
            <v>357</v>
          </cell>
          <cell r="B59" t="str">
            <v>058</v>
          </cell>
        </row>
        <row r="60">
          <cell r="A60">
            <v>358</v>
          </cell>
          <cell r="B60" t="str">
            <v>059</v>
          </cell>
        </row>
        <row r="61">
          <cell r="A61">
            <v>359</v>
          </cell>
          <cell r="B61" t="str">
            <v>060</v>
          </cell>
        </row>
        <row r="62">
          <cell r="A62">
            <v>360</v>
          </cell>
          <cell r="B62" t="str">
            <v>061</v>
          </cell>
        </row>
        <row r="63">
          <cell r="A63">
            <v>361</v>
          </cell>
          <cell r="B63" t="str">
            <v>062</v>
          </cell>
        </row>
        <row r="64">
          <cell r="A64">
            <v>362</v>
          </cell>
          <cell r="B64" t="str">
            <v>063</v>
          </cell>
        </row>
        <row r="65">
          <cell r="A65">
            <v>363</v>
          </cell>
          <cell r="B65" t="str">
            <v>064</v>
          </cell>
        </row>
        <row r="66">
          <cell r="A66">
            <v>364</v>
          </cell>
          <cell r="B66" t="str">
            <v>065</v>
          </cell>
        </row>
        <row r="67">
          <cell r="A67">
            <v>365</v>
          </cell>
          <cell r="B67" t="str">
            <v>066</v>
          </cell>
        </row>
        <row r="68">
          <cell r="A68">
            <v>366</v>
          </cell>
          <cell r="B68" t="str">
            <v>067</v>
          </cell>
        </row>
        <row r="69">
          <cell r="A69">
            <v>368</v>
          </cell>
          <cell r="B69" t="str">
            <v>068</v>
          </cell>
        </row>
        <row r="70">
          <cell r="A70">
            <v>371</v>
          </cell>
          <cell r="B70" t="str">
            <v>069</v>
          </cell>
        </row>
        <row r="71">
          <cell r="A71">
            <v>372</v>
          </cell>
          <cell r="B71" t="str">
            <v>070</v>
          </cell>
        </row>
        <row r="72">
          <cell r="A72">
            <v>373</v>
          </cell>
          <cell r="B72" t="str">
            <v>071</v>
          </cell>
        </row>
        <row r="73">
          <cell r="A73">
            <v>374</v>
          </cell>
          <cell r="B73" t="str">
            <v>072</v>
          </cell>
        </row>
        <row r="74">
          <cell r="A74">
            <v>375</v>
          </cell>
          <cell r="B74" t="str">
            <v>073</v>
          </cell>
        </row>
        <row r="75">
          <cell r="A75">
            <v>377</v>
          </cell>
          <cell r="B75" t="str">
            <v>074</v>
          </cell>
        </row>
        <row r="76">
          <cell r="A76">
            <v>406</v>
          </cell>
          <cell r="B76" t="str">
            <v>075</v>
          </cell>
        </row>
        <row r="77">
          <cell r="A77">
            <v>410</v>
          </cell>
          <cell r="B77" t="str">
            <v>076</v>
          </cell>
        </row>
        <row r="78">
          <cell r="A78">
            <v>411</v>
          </cell>
          <cell r="B78" t="str">
            <v>077</v>
          </cell>
        </row>
        <row r="79">
          <cell r="A79">
            <v>451</v>
          </cell>
          <cell r="B79" t="str">
            <v>078</v>
          </cell>
        </row>
        <row r="80">
          <cell r="A80">
            <v>452</v>
          </cell>
          <cell r="B80" t="str">
            <v>079</v>
          </cell>
        </row>
        <row r="81">
          <cell r="A81">
            <v>453</v>
          </cell>
          <cell r="B81" t="str">
            <v>080</v>
          </cell>
        </row>
        <row r="82">
          <cell r="A82">
            <v>454</v>
          </cell>
          <cell r="B82" t="str">
            <v>081</v>
          </cell>
        </row>
        <row r="83">
          <cell r="A83">
            <v>455</v>
          </cell>
          <cell r="B83" t="str">
            <v>082</v>
          </cell>
        </row>
        <row r="84">
          <cell r="A84">
            <v>456</v>
          </cell>
          <cell r="B84" t="str">
            <v>083</v>
          </cell>
        </row>
        <row r="85">
          <cell r="A85">
            <v>457</v>
          </cell>
          <cell r="B85" t="str">
            <v>084</v>
          </cell>
        </row>
        <row r="86">
          <cell r="A86">
            <v>458</v>
          </cell>
          <cell r="B86" t="str">
            <v>085</v>
          </cell>
        </row>
        <row r="87">
          <cell r="A87">
            <v>459</v>
          </cell>
          <cell r="B87" t="str">
            <v>086</v>
          </cell>
        </row>
        <row r="88">
          <cell r="A88">
            <v>462</v>
          </cell>
          <cell r="B88" t="str">
            <v>087</v>
          </cell>
        </row>
        <row r="89">
          <cell r="A89">
            <v>463</v>
          </cell>
          <cell r="B89" t="str">
            <v>088</v>
          </cell>
        </row>
        <row r="90">
          <cell r="A90">
            <v>464</v>
          </cell>
          <cell r="B90" t="str">
            <v>089</v>
          </cell>
        </row>
        <row r="91">
          <cell r="A91">
            <v>465</v>
          </cell>
          <cell r="B91" t="str">
            <v>090</v>
          </cell>
        </row>
        <row r="92">
          <cell r="A92">
            <v>466</v>
          </cell>
          <cell r="B92" t="str">
            <v>091</v>
          </cell>
        </row>
        <row r="93">
          <cell r="A93">
            <v>467</v>
          </cell>
          <cell r="B93" t="str">
            <v>092</v>
          </cell>
        </row>
        <row r="94">
          <cell r="A94">
            <v>468</v>
          </cell>
          <cell r="B94" t="str">
            <v>093</v>
          </cell>
        </row>
        <row r="95">
          <cell r="A95">
            <v>469</v>
          </cell>
          <cell r="B95" t="str">
            <v>094</v>
          </cell>
        </row>
        <row r="96">
          <cell r="A96">
            <v>471</v>
          </cell>
          <cell r="B96" t="str">
            <v>095</v>
          </cell>
        </row>
        <row r="97">
          <cell r="A97">
            <v>472</v>
          </cell>
          <cell r="B97" t="str">
            <v>096</v>
          </cell>
        </row>
        <row r="98">
          <cell r="A98">
            <v>501</v>
          </cell>
          <cell r="B98" t="str">
            <v>097</v>
          </cell>
        </row>
        <row r="99">
          <cell r="A99">
            <v>502</v>
          </cell>
          <cell r="B99" t="str">
            <v>098</v>
          </cell>
        </row>
        <row r="100">
          <cell r="A100">
            <v>600</v>
          </cell>
          <cell r="B100" t="str">
            <v>099</v>
          </cell>
        </row>
        <row r="101">
          <cell r="A101">
            <v>601</v>
          </cell>
          <cell r="B101">
            <v>100</v>
          </cell>
        </row>
        <row r="102">
          <cell r="A102">
            <v>602</v>
          </cell>
          <cell r="B102">
            <v>101</v>
          </cell>
        </row>
        <row r="103">
          <cell r="A103">
            <v>603</v>
          </cell>
          <cell r="B103">
            <v>104</v>
          </cell>
        </row>
        <row r="104">
          <cell r="A104">
            <v>606</v>
          </cell>
          <cell r="B104">
            <v>105</v>
          </cell>
        </row>
        <row r="105">
          <cell r="A105">
            <v>608</v>
          </cell>
          <cell r="B105">
            <v>106</v>
          </cell>
        </row>
        <row r="106">
          <cell r="A106">
            <v>614</v>
          </cell>
          <cell r="B106">
            <v>107</v>
          </cell>
        </row>
        <row r="107">
          <cell r="A107">
            <v>618</v>
          </cell>
          <cell r="B107">
            <v>108</v>
          </cell>
        </row>
        <row r="108">
          <cell r="A108">
            <v>619</v>
          </cell>
          <cell r="B108">
            <v>109</v>
          </cell>
        </row>
        <row r="109">
          <cell r="A109">
            <v>637</v>
          </cell>
          <cell r="B109">
            <v>110</v>
          </cell>
        </row>
        <row r="110">
          <cell r="A110">
            <v>678</v>
          </cell>
          <cell r="B110">
            <v>111</v>
          </cell>
        </row>
        <row r="111">
          <cell r="A111">
            <v>680</v>
          </cell>
          <cell r="B111">
            <v>112</v>
          </cell>
        </row>
        <row r="112">
          <cell r="A112">
            <v>690</v>
          </cell>
          <cell r="B112">
            <v>113</v>
          </cell>
        </row>
        <row r="113">
          <cell r="A113">
            <v>694</v>
          </cell>
          <cell r="B113">
            <v>114</v>
          </cell>
        </row>
        <row r="114">
          <cell r="B114">
            <v>115</v>
          </cell>
        </row>
        <row r="115">
          <cell r="B115">
            <v>117</v>
          </cell>
        </row>
        <row r="116">
          <cell r="B116">
            <v>118</v>
          </cell>
        </row>
        <row r="117">
          <cell r="B117">
            <v>119</v>
          </cell>
        </row>
        <row r="118">
          <cell r="B118">
            <v>120</v>
          </cell>
        </row>
        <row r="119">
          <cell r="B119">
            <v>122</v>
          </cell>
        </row>
        <row r="120">
          <cell r="B120">
            <v>400</v>
          </cell>
        </row>
        <row r="121">
          <cell r="B121">
            <v>901</v>
          </cell>
        </row>
        <row r="122">
          <cell r="B122">
            <v>902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слуги"/>
      <sheetName val="План ГЗ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</sheetNames>
    <sheetDataSet>
      <sheetData sheetId="0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1"/>
      <sheetData sheetId="2">
        <row r="1">
          <cell r="A1" t="str">
            <v>111 Оплата труда</v>
          </cell>
        </row>
      </sheetData>
      <sheetData sheetId="3">
        <row r="1">
          <cell r="A1" t="str">
            <v>1 Бюджет</v>
          </cell>
        </row>
      </sheetData>
      <sheetData sheetId="4"/>
      <sheetData sheetId="5">
        <row r="1">
          <cell r="A1" t="str">
            <v>01 Конкурс</v>
          </cell>
        </row>
      </sheetData>
      <sheetData sheetId="6"/>
      <sheetData sheetId="7"/>
      <sheetData sheetId="8"/>
      <sheetData sheetId="9"/>
      <sheetData sheetId="10">
        <row r="1">
          <cell r="A1">
            <v>2009</v>
          </cell>
        </row>
        <row r="2">
          <cell r="A2">
            <v>2010</v>
          </cell>
        </row>
      </sheetData>
      <sheetData sheetId="11">
        <row r="1">
          <cell r="A1" t="str">
            <v>01 Закупки, не превышающие финансовый год</v>
          </cell>
        </row>
      </sheetData>
      <sheetData sheetId="12">
        <row r="2">
          <cell r="A2">
            <v>101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слуги"/>
      <sheetName val="ОС"/>
      <sheetName val="ОС Трансф"/>
      <sheetName val="Капремонт. текущ.рем."/>
      <sheetName val="125 спец"/>
      <sheetName val="Корм для жив-х"/>
      <sheetName val="139 Проч.тов"/>
      <sheetName val="Свод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слуги"/>
      <sheetName val="ОС"/>
      <sheetName val="ОС Трансф"/>
      <sheetName val="Капремонт. текущ.рем."/>
      <sheetName val="125 спец"/>
      <sheetName val="Корм для жив-х"/>
      <sheetName val="139 Проч.тов"/>
      <sheetName val="Свод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11"/>
      <sheetData sheetId="12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слуги"/>
      <sheetName val="ОС"/>
      <sheetName val="ОС Трансф"/>
      <sheetName val="Капремонт. текущ.рем."/>
      <sheetName val="125 спец"/>
      <sheetName val="Корм для жив-х"/>
      <sheetName val="139 Проч.тов"/>
      <sheetName val="Свод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pa1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Год"/>
      <sheetName val="Тип пункта плана"/>
      <sheetName val="Служебный ФКРБ"/>
      <sheetName val="Лист1"/>
      <sheetName val="Лист2"/>
      <sheetName val="КАТО"/>
      <sheetName val="Отчет о совместимости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.л"/>
      <sheetName val="свод прогр 006"/>
      <sheetName val="числ."/>
      <sheetName val="Лист2"/>
      <sheetName val="тариф"/>
      <sheetName val="ночные"/>
      <sheetName val="праздничные"/>
      <sheetName val="111 осн."/>
      <sheetName val="111 рабоч."/>
      <sheetName val="113"/>
      <sheetName val="113 расш"/>
      <sheetName val="121"/>
      <sheetName val="122"/>
      <sheetName val="расш. 121,122"/>
      <sheetName val="125"/>
      <sheetName val="131"/>
      <sheetName val="131 расш крысы"/>
      <sheetName val="131 расш люди"/>
      <sheetName val="132 свод"/>
      <sheetName val="132-1"/>
      <sheetName val="132-2"/>
      <sheetName val="Лист1"/>
      <sheetName val="132-3"/>
      <sheetName val="свод 139"/>
      <sheetName val="139"/>
      <sheetName val="139 канц."/>
      <sheetName val="139 зч"/>
      <sheetName val="139 мягк."/>
      <sheetName val="139 авт"/>
      <sheetName val="139гсм"/>
      <sheetName val="139гсм,факт"/>
      <sheetName val="141 свод"/>
      <sheetName val="141 вода"/>
      <sheetName val="141 полив"/>
      <sheetName val="141 факт"/>
      <sheetName val="141 электр"/>
      <sheetName val="141 отоп"/>
      <sheetName val="141 топливо"/>
      <sheetName val="142"/>
      <sheetName val="143"/>
      <sheetName val="149 свод"/>
      <sheetName val="149 расш."/>
      <sheetName val="149 расш. (2)"/>
      <sheetName val="149 рем"/>
      <sheetName val="149-орган"/>
      <sheetName val="151"/>
      <sheetName val="151 расш"/>
      <sheetName val="159"/>
      <sheetName val="свод 021"/>
      <sheetName val="свод"/>
      <sheetName val="вычисл. техн"/>
      <sheetName val="411 автотр."/>
      <sheetName val="411 мебель"/>
      <sheetName val="452"/>
      <sheetName val="431,433-кап.ремонт"/>
      <sheetName val="Титул"/>
      <sheetName val="сводная"/>
      <sheetName val="Прейскурант-2009 "/>
      <sheetName val="калькуляция"/>
      <sheetName val="тарификация"/>
      <sheetName val="Норма времени-7"/>
      <sheetName val="мат.затраты"/>
      <sheetName val="накладт расходы"/>
      <sheetName val="Износ"/>
      <sheetName val="тит_л"/>
      <sheetName val="свод прогр 006 _2_"/>
      <sheetName val="прил 61"/>
      <sheetName val="для гос_ предп допол"/>
      <sheetName val="числ_"/>
      <sheetName val="тариф_"/>
      <sheetName val="тариф лаб_исл_"/>
      <sheetName val="тариф дезинфекция"/>
      <sheetName val="111 осн_"/>
      <sheetName val="111 рабоч_"/>
      <sheetName val="111 осн_ лаб_исл_"/>
      <sheetName val="111 рабоч_ лаб_ исл_"/>
      <sheetName val="111 осн_ дезинфекция"/>
      <sheetName val="111 рабоч_ дезинфекция"/>
      <sheetName val="113 лаб_исл_"/>
      <sheetName val="113 расш лаб_ исл_"/>
      <sheetName val="113 дезинфекция"/>
      <sheetName val="113 расш дезинфекция"/>
      <sheetName val="121 лаб_ исл"/>
      <sheetName val="121 дезинфекция"/>
      <sheetName val="122 лаб_ исл_"/>
      <sheetName val="122 дезинфекция"/>
      <sheetName val="расш_ 121_122"/>
      <sheetName val="расш_ 121_122 лаб_ исл_"/>
      <sheetName val="расш_ 121_122 дезинфекция"/>
      <sheetName val="страхование людей"/>
      <sheetName val="132 свод МФ"/>
      <sheetName val="132 свод по мед_ _2_"/>
      <sheetName val="132 свод по мед_"/>
      <sheetName val="132 с подпись"/>
      <sheetName val="132_1 _эпид_фонд_"/>
      <sheetName val="132_новая"/>
      <sheetName val="132_2"/>
      <sheetName val="132_расш_ по дезинф_"/>
      <sheetName val="132_3"/>
      <sheetName val="свод 139 _лаб_ислед_"/>
      <sheetName val="свод 139 _дезинфекция_"/>
      <sheetName val="139 _лаб_ислед_"/>
      <sheetName val="139 _дезинфекция_"/>
      <sheetName val="139 канц_"/>
      <sheetName val="139 канц_ _лаб_ислед_"/>
      <sheetName val="139 канц_ _дезинфекция_"/>
      <sheetName val="139 мягк_"/>
      <sheetName val="139 мягк_ _лаб_ ислед_"/>
      <sheetName val="139 мягк_ _дезинфекция_"/>
      <sheetName val="139гсм _2_"/>
      <sheetName val="139гсм_факт"/>
      <sheetName val="141 факт _2_"/>
      <sheetName val="147"/>
      <sheetName val="147 _лаб_ ислед_"/>
      <sheetName val="147 _дезинфекция_"/>
      <sheetName val="149 расш_"/>
      <sheetName val="149 расш_ _2_"/>
      <sheetName val="149_орган"/>
      <sheetName val="149_поверка"/>
      <sheetName val="149_прочие"/>
      <sheetName val="152"/>
      <sheetName val="159 _по факту_"/>
      <sheetName val="вычисл_ техн"/>
      <sheetName val="411 автотр_"/>
      <sheetName val="431_433_кап_ремонт"/>
      <sheetName val="Обл без изм"/>
      <sheetName val="доб без изм.стажа"/>
      <sheetName val="опц без изм.ст"/>
      <sheetName val="Кожвен без изм"/>
      <sheetName val="Дет.стом без изм"/>
      <sheetName val="онко без изм"/>
      <sheetName val="айырт без изм"/>
      <sheetName val="Арык без изм"/>
      <sheetName val="Акж без изм"/>
      <sheetName val="Ленин без изм"/>
      <sheetName val="Акк без изм"/>
      <sheetName val="Жалын без из"/>
      <sheetName val="Явл.црб без изм"/>
      <sheetName val="Корн без изм"/>
      <sheetName val="Явл СВА без изм"/>
      <sheetName val="Жам без изм"/>
      <sheetName val="благ без изм"/>
      <sheetName val="Мир без изм"/>
      <sheetName val="Жум без изм"/>
      <sheetName val="Сов без изм"/>
      <sheetName val="Караг без изм"/>
      <sheetName val="возв без изм"/>
      <sheetName val="пол без изм"/>
      <sheetName val="Кыз без изм"/>
      <sheetName val="Сок без изм"/>
      <sheetName val="Арх без изм "/>
      <sheetName val="Петер без изм"/>
      <sheetName val="Мам без.изм"/>
      <sheetName val="Красн без изм"/>
      <sheetName val="Муср без изм"/>
      <sheetName val="Чист без изм"/>
      <sheetName val="Руз без изм"/>
      <sheetName val="нов без изм.стажа"/>
      <sheetName val="Тайын без изм"/>
      <sheetName val="Чкал без изм"/>
      <sheetName val="Кел без изм"/>
      <sheetName val="Б-Изюм без изм"/>
      <sheetName val="Темир без изм"/>
      <sheetName val="Тим ЦРБ без изм"/>
      <sheetName val="Степ без изм"/>
      <sheetName val="Мич без изм.ст"/>
      <sheetName val="Акс без изм"/>
      <sheetName val="уал без изм"/>
      <sheetName val="Шал без изм"/>
      <sheetName val="1 пол без изм"/>
      <sheetName val="2 пол без изм"/>
      <sheetName val="3 пол  без изм"/>
      <sheetName val="Дет пол без изм"/>
      <sheetName val="Жен без изм"/>
      <sheetName val="денс без стажа"/>
      <sheetName val="Стом без изм"/>
      <sheetName val="ЖД без изм"/>
      <sheetName val="2 бол без изм"/>
      <sheetName val="3 бол без.изм"/>
      <sheetName val="Токуши без изм"/>
      <sheetName val="Свод 2006 без стажа"/>
      <sheetName val="благ без изм.стажа"/>
      <sheetName val="Тимир без изм"/>
      <sheetName val="возв без изм.стажа"/>
      <sheetName val="Кыз.црб без изм"/>
      <sheetName val="бкаг бдз изм.стажа"/>
      <sheetName val="СВОД -111"/>
      <sheetName val="СВОД -113 леп пособое"/>
      <sheetName val="СВОД -113 мат помощь"/>
      <sheetName val="Аксукент РП "/>
      <sheetName val="ШГДП №3 "/>
      <sheetName val="ШГП 7"/>
      <sheetName val="ШЦП"/>
      <sheetName val="Казыгурт РП"/>
      <sheetName val="ШГДП № 1 "/>
      <sheetName val="Мырзакент РП "/>
      <sheetName val="Сарыагаш РП "/>
      <sheetName val="ШГП №5"/>
      <sheetName val="Асыката РП "/>
      <sheetName val="Атакент РП "/>
      <sheetName val="Байдибек РП"/>
      <sheetName val="Ордабасы РП "/>
      <sheetName val="Сайрам РП"/>
      <sheetName val="ШГП 4"/>
      <sheetName val="Кентау ГП "/>
      <sheetName val="Абай РП"/>
      <sheetName val="Арыс РП"/>
      <sheetName val="Ленгер РП"/>
      <sheetName val="Отрар РП"/>
      <sheetName val="Карабулак РП"/>
      <sheetName val="Жетисай РП"/>
      <sheetName val="Толеби РП "/>
      <sheetName val="Туркестан РП "/>
      <sheetName val=" ШГДП-2"/>
      <sheetName val="ШГП №1"/>
      <sheetName val="СВА Бейбит "/>
      <sheetName val="СВА АЯТ"/>
      <sheetName val="Поликлиника Чапаевка"/>
      <sheetName val="МКТУ клиника "/>
      <sheetName val="СВА №1"/>
      <sheetName val="Тюлькубас РП"/>
      <sheetName val="СВА Кайтпас "/>
      <sheetName val="Мед. служба трнаспорта"/>
      <sheetName val="Созак РП"/>
      <sheetName val="СВА №2"/>
      <sheetName val="ШГП №2"/>
      <sheetName val="Шардара РП"/>
      <sheetName val="МБ на15.02.11"/>
      <sheetName val="МБ-11"/>
      <sheetName val="ДС-11"/>
      <sheetName val="2011 для пров.договора"/>
      <sheetName val="План ГЗ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расчет зар.пл "/>
      <sheetName val="2011 ВОП,участ"/>
      <sheetName val="данные лечебников"/>
      <sheetName val="доп сог.шт СМП"/>
      <sheetName val="СЗП Врачи,СМП"/>
      <sheetName val="доп сог.шт СМП Город"/>
      <sheetName val="в бух"/>
      <sheetName val="КТРУ_Товары_часть1"/>
      <sheetName val="КТРУ_Товары_часть2"/>
      <sheetName val="КТРУ_Товары_часть3"/>
      <sheetName val="КТРУ_Работы"/>
      <sheetName val="КТРУ_Услуги"/>
      <sheetName val="Актюбе"/>
      <sheetName val="Жамбыл"/>
      <sheetName val="К-орда"/>
      <sheetName val="Костанай"/>
      <sheetName val="Мангист"/>
      <sheetName val="Павлодар"/>
      <sheetName val="СКО"/>
      <sheetName val="ПЛАН"/>
      <sheetName val="139-11"/>
      <sheetName val="139-12"/>
      <sheetName val="139-13"/>
      <sheetName val="149-11"/>
      <sheetName val="149-12"/>
      <sheetName val="149-13"/>
      <sheetName val="152-11"/>
      <sheetName val="расш 152-11"/>
      <sheetName val="159-11"/>
      <sheetName val="на уточнение"/>
      <sheetName val="БЗ на уточн. 2008 г."/>
      <sheetName val="2 ВАР ЧП СВОД (2)"/>
      <sheetName val="2 ВАР ЧП СВОД"/>
      <sheetName val="2 ВАР ЧП ожид испол 2008 г "/>
      <sheetName val="1 ВАР СВОД"/>
      <sheetName val="1 ВАР ожид испол 2008 г "/>
      <sheetName val="Пенсия "/>
      <sheetName val="Пенсия ЧП"/>
      <sheetName val="Базовая пенсия чист потр"/>
      <sheetName val="Базовая пенсия"/>
      <sheetName val="ГСП по инвалидн. чп"/>
      <sheetName val="ГСП по инвалидн."/>
      <sheetName val="ГСП по утери корм. чп"/>
      <sheetName val="ГСП по утери корм."/>
      <sheetName val="ГСП по возрасту чп"/>
      <sheetName val="ГСП по возрасту"/>
      <sheetName val="Рождение"/>
      <sheetName val="по уходу до года ЧП"/>
      <sheetName val="по уходу до года"/>
      <sheetName val="008,010"/>
      <sheetName val="По списку №1,2 ЧП"/>
      <sheetName val="По списку №1,2"/>
      <sheetName val="СГП Инв.ВОВ ЧП"/>
      <sheetName val="СГП Инв.ВОВ"/>
      <sheetName val="СГП Уч.ВОВ ЧП"/>
      <sheetName val="СГП Уч.ВОВ"/>
      <sheetName val="СГП Прир. к инв.ВОВ ЧП"/>
      <sheetName val="СГП Прир. к инв.ВОВ"/>
      <sheetName val="СГП Прир. к уч.ВОВ ЧП"/>
      <sheetName val="СГП Прир. к уч.ВОВ"/>
      <sheetName val="СГП Вдовы ЧП"/>
      <sheetName val="СГП Вдовы"/>
      <sheetName val="СГП Жены ЧП"/>
      <sheetName val="СГП Жены"/>
      <sheetName val="СГП Герои ЧП"/>
      <sheetName val="СГП Герои"/>
      <sheetName val="СГП Семьи погибших ЧП"/>
      <sheetName val="СГП Семьи погибших"/>
      <sheetName val="СГП Труж.тыла ЧП"/>
      <sheetName val="СГП Труж.тыла"/>
      <sheetName val="СГП Уч. ЧАЭС ЧП"/>
      <sheetName val="СГП Уч. ЧАЭС"/>
      <sheetName val="СГП Ин.1и2гр. ЧП"/>
      <sheetName val="СГП Ин.1и2гр."/>
      <sheetName val="СГП Ин.3гр. ЧП"/>
      <sheetName val="СГП Ин.3гр."/>
      <sheetName val="СГП Дети-инв.до 16 лет ЧП"/>
      <sheetName val="СГП Дети-инв.до 16 лет"/>
      <sheetName val="СГП Многод. матери ЧП"/>
      <sheetName val="СГП Многод. матери"/>
      <sheetName val="СГП Многод. семьи  ЧП"/>
      <sheetName val="СГП Многод. семьи "/>
      <sheetName val="СГП жертвы ЧП"/>
      <sheetName val="СГП жертвы"/>
      <sheetName val="СГП За особые заслуги ЧП"/>
      <sheetName val="СГП За особые заслуги"/>
      <sheetName val="погребение пенсион."/>
      <sheetName val="погребение получат. ГСП"/>
      <sheetName val="Лист3"/>
      <sheetName val="оплата по версии ВЖ"/>
      <sheetName val="#REF"/>
      <sheetName val="111 свод мэ"/>
      <sheetName val="Тариф.  БДО 17697 2013 "/>
      <sheetName val="111мф"/>
      <sheetName val="111 расш."/>
      <sheetName val="123"/>
      <sheetName val="Тариф. внештатников (2)"/>
      <sheetName val="131 рабоч. (2)"/>
      <sheetName val="131 осн. техперсон (2)"/>
      <sheetName val="135"/>
      <sheetName val="136 (2)"/>
      <sheetName val="136 рашифровка (2)"/>
      <sheetName val="144. "/>
      <sheetName val="144гсм   "/>
      <sheetName val="144 топливо (2)"/>
      <sheetName val="144 остальное"/>
      <sheetName val="свод 149 (2)"/>
      <sheetName val="149 расхмат (2)"/>
      <sheetName val="149 прочие (2)"/>
      <sheetName val="151 свод"/>
      <sheetName val="151 вода"/>
      <sheetName val="151 электр"/>
      <sheetName val="151 отоп"/>
      <sheetName val="Факт (2)"/>
      <sheetName val="151 факт (2)"/>
      <sheetName val="154"/>
      <sheetName val="159 свод (2)"/>
      <sheetName val="159расш."/>
      <sheetName val="159 рем"/>
      <sheetName val="159-орган"/>
      <sheetName val="форма по текущ.ремонту (2)"/>
      <sheetName val="161  (2)"/>
      <sheetName val="161 рашифровка"/>
      <sheetName val="169"/>
      <sheetName val=" свод по 104 подпрограмме  (2)"/>
      <sheetName val="104свод (3)"/>
      <sheetName val="104 (3)"/>
      <sheetName val="152 "/>
      <sheetName val="152интернет (3)"/>
      <sheetName val="159-орган (3)"/>
      <sheetName val="159 рем (2)"/>
      <sheetName val="159 прогр. (3)"/>
      <sheetName val="159 орг.техн. (3)"/>
      <sheetName val="Шаблон_gz_2016_ru_v6"/>
      <sheetName val="ОПГЗ"/>
      <sheetName val="Категория поставщика"/>
      <sheetName val="844-03"/>
      <sheetName val="выручка"/>
      <sheetName val="Персонал"/>
      <sheetName val="энернонос"/>
      <sheetName val="материал"/>
      <sheetName val="амортиз"/>
      <sheetName val="бланк"/>
      <sheetName val="Описание проекта"/>
      <sheetName val="Таблица"/>
      <sheetName val="Курсы валют"/>
      <sheetName val="raschet"/>
      <sheetName val="DataDictionary"/>
      <sheetName val="КПВЭД (2)"/>
      <sheetName val="титульн."/>
      <sheetName val="СВОД фГУ 001 104 ЦА+ДКК+КМ"/>
      <sheetName val="СВОД фГУ 001 104 ЦА+КМ"/>
      <sheetName val="149 фГУ - 2013"/>
      <sheetName val="Дин.149"/>
      <sheetName val="149 расх.материалы"/>
      <sheetName val="149 расх.для вычислит.техн."/>
      <sheetName val="159 фГУ обслуж"/>
      <sheetName val="159 фГУ прочие услуги"/>
      <sheetName val="Дин.159"/>
      <sheetName val="149 сертификация"/>
      <sheetName val="159 обслуж.орг.и выч.техн."/>
      <sheetName val="159 обслуж.ПП"/>
      <sheetName val="139_мягк_"/>
      <sheetName val="тит_л3"/>
      <sheetName val="свод_прогр_0062"/>
      <sheetName val="числ_3"/>
      <sheetName val="111_осн_4"/>
      <sheetName val="111_рабоч_4"/>
      <sheetName val="113_расш2"/>
      <sheetName val="расш__121,1222"/>
      <sheetName val="131_расш_крысы2"/>
      <sheetName val="131_расш_люди2"/>
      <sheetName val="132_свод2"/>
      <sheetName val="свод_1392"/>
      <sheetName val="139_канц_4"/>
      <sheetName val="139_зч2"/>
      <sheetName val="139_мягк_5"/>
      <sheetName val="139_авт2"/>
      <sheetName val="141_свод2"/>
      <sheetName val="141_вода2"/>
      <sheetName val="141_полив2"/>
      <sheetName val="141_факт2"/>
      <sheetName val="141_электр2"/>
      <sheetName val="141_отоп2"/>
      <sheetName val="141_топливо2"/>
      <sheetName val="149_свод2"/>
      <sheetName val="149_расш_4"/>
      <sheetName val="149_расш__(2)2"/>
      <sheetName val="149_рем2"/>
      <sheetName val="151_расш2"/>
      <sheetName val="свод_0212"/>
      <sheetName val="вычисл__техн4"/>
      <sheetName val="411_автотр_4"/>
      <sheetName val="411_мебель2"/>
      <sheetName val="431,433-кап_ремонт2"/>
      <sheetName val="Прейскурант-2009_2"/>
      <sheetName val="Норма_времени-72"/>
      <sheetName val="мат_затраты2"/>
      <sheetName val="накладт_расходы2"/>
      <sheetName val="свод_прогр_006__2_2"/>
      <sheetName val="прил_612"/>
      <sheetName val="для_гос__предп_допол2"/>
      <sheetName val="тариф_лаб_исл_2"/>
      <sheetName val="тариф_дезинфекция2"/>
      <sheetName val="111_осн_5"/>
      <sheetName val="111_рабоч_5"/>
      <sheetName val="111_осн__лаб_исл_2"/>
      <sheetName val="111_рабоч__лаб__исл_2"/>
      <sheetName val="111_осн__дезинфекция2"/>
      <sheetName val="111_рабоч__дезинфекция2"/>
      <sheetName val="113_лаб_исл_2"/>
      <sheetName val="113_расш_лаб__исл_2"/>
      <sheetName val="113_дезинфекция2"/>
      <sheetName val="113_расш_дезинфекция2"/>
      <sheetName val="121_лаб__исл2"/>
      <sheetName val="121_дезинфекция2"/>
      <sheetName val="122_лаб__исл_2"/>
      <sheetName val="122_дезинфекция2"/>
      <sheetName val="расш__121_1222"/>
      <sheetName val="расш__121_122_лаб__исл_2"/>
      <sheetName val="расш__121_122_дезинфекция2"/>
      <sheetName val="страхование_людей2"/>
      <sheetName val="132_свод_МФ2"/>
      <sheetName val="132_свод_по_мед___2_2"/>
      <sheetName val="132_свод_по_мед_2"/>
      <sheetName val="132_с_подпись2"/>
      <sheetName val="132_1__эпид_фонд_2"/>
      <sheetName val="132_расш__по_дезинф_2"/>
      <sheetName val="свод_139__лаб_ислед_2"/>
      <sheetName val="свод_139__дезинфекция_2"/>
      <sheetName val="139__лаб_ислед_2"/>
      <sheetName val="139__дезинфекция_2"/>
      <sheetName val="139_канц_5"/>
      <sheetName val="139_канц___лаб_ислед_2"/>
      <sheetName val="139_канц___дезинфекция_2"/>
      <sheetName val="139_мягк_6"/>
      <sheetName val="139_мягк___лаб__ислед_2"/>
      <sheetName val="139_мягк___дезинфекция_2"/>
      <sheetName val="139гсм__2_2"/>
      <sheetName val="141_факт__2_2"/>
      <sheetName val="147__лаб__ислед_2"/>
      <sheetName val="147__дезинфекция_2"/>
      <sheetName val="149_расш_5"/>
      <sheetName val="149_расш___2_2"/>
      <sheetName val="159__по_факту_2"/>
      <sheetName val="вычисл__техн5"/>
      <sheetName val="411_автотр_5"/>
      <sheetName val="Обл_без_изм2"/>
      <sheetName val="доб_без_изм_стажа2"/>
      <sheetName val="опц_без_изм_ст2"/>
      <sheetName val="Кожвен_без_изм2"/>
      <sheetName val="Дет_стом_без_изм2"/>
      <sheetName val="онко_без_изм2"/>
      <sheetName val="айырт_без_изм2"/>
      <sheetName val="Арык_без_изм2"/>
      <sheetName val="Акж_без_изм2"/>
      <sheetName val="Ленин_без_изм2"/>
      <sheetName val="Акк_без_изм2"/>
      <sheetName val="Жалын_без_из2"/>
      <sheetName val="Явл_црб_без_изм2"/>
      <sheetName val="Корн_без_изм2"/>
      <sheetName val="Явл_СВА_без_изм2"/>
      <sheetName val="Жам_без_изм2"/>
      <sheetName val="благ_без_изм2"/>
      <sheetName val="Мир_без_изм2"/>
      <sheetName val="Жум_без_изм2"/>
      <sheetName val="Сов_без_изм2"/>
      <sheetName val="Караг_без_изм2"/>
      <sheetName val="возв_без_изм2"/>
      <sheetName val="пол_без_изм2"/>
      <sheetName val="Кыз_без_изм2"/>
      <sheetName val="Сок_без_изм2"/>
      <sheetName val="Арх_без_изм_2"/>
      <sheetName val="Петер_без_изм2"/>
      <sheetName val="Мам_без_изм2"/>
      <sheetName val="Красн_без_изм2"/>
      <sheetName val="Муср_без_изм2"/>
      <sheetName val="Чист_без_изм2"/>
      <sheetName val="Руз_без_изм2"/>
      <sheetName val="нов_без_изм_стажа2"/>
      <sheetName val="Тайын_без_изм2"/>
      <sheetName val="Чкал_без_изм2"/>
      <sheetName val="Кел_без_изм2"/>
      <sheetName val="Б-Изюм_без_изм2"/>
      <sheetName val="Темир_без_изм2"/>
      <sheetName val="Тим_ЦРБ_без_изм2"/>
      <sheetName val="Степ_без_изм2"/>
      <sheetName val="Мич_без_изм_ст2"/>
      <sheetName val="Акс_без_изм2"/>
      <sheetName val="уал_без_изм2"/>
      <sheetName val="Шал_без_изм2"/>
      <sheetName val="1_пол_без_изм2"/>
      <sheetName val="2_пол_без_изм2"/>
      <sheetName val="3_пол__без_изм2"/>
      <sheetName val="Дет_пол_без_изм2"/>
      <sheetName val="Жен_без_изм2"/>
      <sheetName val="денс_без_стажа2"/>
      <sheetName val="Стом_без_изм2"/>
      <sheetName val="ЖД_без_изм2"/>
      <sheetName val="2_бол_без_изм2"/>
      <sheetName val="3_бол_без_изм2"/>
      <sheetName val="Токуши_без_изм2"/>
      <sheetName val="Свод_2006_без_стажа2"/>
      <sheetName val="благ_без_изм_стажа2"/>
      <sheetName val="Тимир_без_изм2"/>
      <sheetName val="возв_без_изм_стажа2"/>
      <sheetName val="Кыз_црб_без_изм2"/>
      <sheetName val="бкаг_бдз_изм_стажа2"/>
      <sheetName val="СВОД_-1112"/>
      <sheetName val="СВОД_-113_леп_пособое2"/>
      <sheetName val="СВОД_-113_мат_помощь2"/>
      <sheetName val="Аксукент_РП_2"/>
      <sheetName val="ШГДП_№3_2"/>
      <sheetName val="ШГП_72"/>
      <sheetName val="Казыгурт_РП2"/>
      <sheetName val="ШГДП_№_1_2"/>
      <sheetName val="Мырзакент_РП_2"/>
      <sheetName val="Сарыагаш_РП_2"/>
      <sheetName val="ШГП_№52"/>
      <sheetName val="Асыката_РП_2"/>
      <sheetName val="Атакент_РП_2"/>
      <sheetName val="Байдибек_РП2"/>
      <sheetName val="Ордабасы_РП_2"/>
      <sheetName val="Сайрам_РП2"/>
      <sheetName val="ШГП_42"/>
      <sheetName val="Кентау_ГП_2"/>
      <sheetName val="Абай_РП2"/>
      <sheetName val="Арыс_РП2"/>
      <sheetName val="Ленгер_РП2"/>
      <sheetName val="Отрар_РП2"/>
      <sheetName val="Карабулак_РП2"/>
      <sheetName val="Жетисай_РП2"/>
      <sheetName val="Толеби_РП_2"/>
      <sheetName val="Туркестан_РП_2"/>
      <sheetName val="_ШГДП-22"/>
      <sheetName val="ШГП_№12"/>
      <sheetName val="СВА_Бейбит_2"/>
      <sheetName val="СВА_АЯТ2"/>
      <sheetName val="Поликлиника_Чапаевка2"/>
      <sheetName val="МКТУ_клиника_2"/>
      <sheetName val="СВА_№12"/>
      <sheetName val="Тюлькубас_РП2"/>
      <sheetName val="СВА_Кайтпас_2"/>
      <sheetName val="Мед__служба_трнаспорта2"/>
      <sheetName val="Созак_РП2"/>
      <sheetName val="СВА_№22"/>
      <sheetName val="ШГП_№22"/>
      <sheetName val="Шардара_РП2"/>
      <sheetName val="МБ_на15_02_112"/>
      <sheetName val="2011_для_пров_договора2"/>
      <sheetName val="План_ГЗ2"/>
      <sheetName val="Источник_финансирования2"/>
      <sheetName val="Способ_закупки2"/>
      <sheetName val="Вид_предмета2"/>
      <sheetName val="Тип_пункта_плана2"/>
      <sheetName val="Служебный_ФКРБ2"/>
      <sheetName val="расчет_зар_пл_2"/>
      <sheetName val="2011_ВОП,участ2"/>
      <sheetName val="данные_лечебников2"/>
      <sheetName val="доп_сог_шт_СМП2"/>
      <sheetName val="СЗП_Врачи,СМП2"/>
      <sheetName val="доп_сог_шт_СМП_Город2"/>
      <sheetName val="в_бух2"/>
      <sheetName val="расш_152-112"/>
      <sheetName val="на_уточнение2"/>
      <sheetName val="БЗ_на_уточн__2008_г_2"/>
      <sheetName val="2_ВАР_ЧП_СВОД_(2)2"/>
      <sheetName val="2_ВАР_ЧП_СВОД2"/>
      <sheetName val="2_ВАР_ЧП_ожид_испол_2008_г_2"/>
      <sheetName val="1_ВАР_СВОД2"/>
      <sheetName val="1_ВАР_ожид_испол_2008_г_2"/>
      <sheetName val="Пенсия_2"/>
      <sheetName val="Пенсия_ЧП2"/>
      <sheetName val="Базовая_пенсия_чист_потр2"/>
      <sheetName val="Базовая_пенсия2"/>
      <sheetName val="ГСП_по_инвалидн__чп2"/>
      <sheetName val="ГСП_по_инвалидн_2"/>
      <sheetName val="ГСП_по_утери_корм__чп2"/>
      <sheetName val="ГСП_по_утери_корм_2"/>
      <sheetName val="ГСП_по_возрасту_чп2"/>
      <sheetName val="ГСП_по_возрасту2"/>
      <sheetName val="по_уходу_до_года_ЧП2"/>
      <sheetName val="по_уходу_до_года2"/>
      <sheetName val="По_списку_№1,2_ЧП2"/>
      <sheetName val="По_списку_№1,22"/>
      <sheetName val="СГП_Инв_ВОВ_ЧП2"/>
      <sheetName val="СГП_Инв_ВОВ2"/>
      <sheetName val="СГП_Уч_ВОВ_ЧП2"/>
      <sheetName val="СГП_Уч_ВОВ2"/>
      <sheetName val="СГП_Прир__к_инв_ВОВ_ЧП2"/>
      <sheetName val="СГП_Прир__к_инв_ВОВ2"/>
      <sheetName val="СГП_Прир__к_уч_ВОВ_ЧП2"/>
      <sheetName val="СГП_Прир__к_уч_ВОВ2"/>
      <sheetName val="СГП_Вдовы_ЧП2"/>
      <sheetName val="СГП_Вдовы2"/>
      <sheetName val="СГП_Жены_ЧП2"/>
      <sheetName val="СГП_Жены2"/>
      <sheetName val="СГП_Герои_ЧП2"/>
      <sheetName val="СГП_Герои2"/>
      <sheetName val="СГП_Семьи_погибших_ЧП2"/>
      <sheetName val="СГП_Семьи_погибших2"/>
      <sheetName val="СГП_Труж_тыла_ЧП2"/>
      <sheetName val="СГП_Труж_тыла2"/>
      <sheetName val="СГП_Уч__ЧАЭС_ЧП2"/>
      <sheetName val="СГП_Уч__ЧАЭС2"/>
      <sheetName val="СГП_Ин_1и2гр__ЧП2"/>
      <sheetName val="СГП_Ин_1и2гр_2"/>
      <sheetName val="СГП_Ин_3гр__ЧП2"/>
      <sheetName val="СГП_Ин_3гр_2"/>
      <sheetName val="СГП_Дети-инв_до_16_лет_ЧП2"/>
      <sheetName val="СГП_Дети-инв_до_16_лет2"/>
      <sheetName val="СГП_Многод__матери_ЧП2"/>
      <sheetName val="СГП_Многод__матери2"/>
      <sheetName val="СГП_Многод__семьи__ЧП2"/>
      <sheetName val="СГП_Многод__семьи_2"/>
      <sheetName val="СГП_жертвы_ЧП2"/>
      <sheetName val="СГП_жертвы2"/>
      <sheetName val="СГП_За_особые_заслуги_ЧП2"/>
      <sheetName val="СГП_За_особые_заслуги2"/>
      <sheetName val="погребение_пенсион_2"/>
      <sheetName val="погребение_получат__ГСП2"/>
      <sheetName val="оплата_по_версии_ВЖ2"/>
      <sheetName val="111_свод_мэ2"/>
      <sheetName val="Тариф___БДО_17697_2013_2"/>
      <sheetName val="111_расш_2"/>
      <sheetName val="Тариф__внештатников_(2)2"/>
      <sheetName val="131_рабоч__(2)2"/>
      <sheetName val="131_осн__техперсон_(2)2"/>
      <sheetName val="136_(2)2"/>
      <sheetName val="136_рашифровка_(2)2"/>
      <sheetName val="144__2"/>
      <sheetName val="144гсм___2"/>
      <sheetName val="144_топливо_(2)2"/>
      <sheetName val="144_остальное2"/>
      <sheetName val="свод_149_(2)2"/>
      <sheetName val="149_расхмат_(2)2"/>
      <sheetName val="149_прочие_(2)2"/>
      <sheetName val="151_свод2"/>
      <sheetName val="151_вода2"/>
      <sheetName val="151_электр2"/>
      <sheetName val="151_отоп2"/>
      <sheetName val="Факт_(2)2"/>
      <sheetName val="151_факт_(2)2"/>
      <sheetName val="159_свод_(2)2"/>
      <sheetName val="159расш_2"/>
      <sheetName val="159_рем2"/>
      <sheetName val="форма_по_текущ_ремонту_(2)2"/>
      <sheetName val="161__(2)2"/>
      <sheetName val="161_рашифровка2"/>
      <sheetName val="_свод_по_104_подпрограмме__(2)2"/>
      <sheetName val="104свод_(3)2"/>
      <sheetName val="104_(3)2"/>
      <sheetName val="152_2"/>
      <sheetName val="152интернет_(3)2"/>
      <sheetName val="159-орган_(3)2"/>
      <sheetName val="159_рем_(2)2"/>
      <sheetName val="159_прогр__(3)2"/>
      <sheetName val="159_орг_техн__(3)2"/>
      <sheetName val="Описание_проекта2"/>
      <sheetName val="Курсы_валют2"/>
      <sheetName val="КПВЭД_(2)2"/>
      <sheetName val="титульн_2"/>
      <sheetName val="СВОД_фГУ_001_104_ЦА+ДКК+КМ2"/>
      <sheetName val="СВОД_фГУ_001_104_ЦА+КМ2"/>
      <sheetName val="149_фГУ_-_20132"/>
      <sheetName val="Дин_1492"/>
      <sheetName val="149_расх_материалы2"/>
      <sheetName val="149_расх_для_вычислит_техн_2"/>
      <sheetName val="159_фГУ_обслуж2"/>
      <sheetName val="159_фГУ_прочие_услуги2"/>
      <sheetName val="Дин_1592"/>
      <sheetName val="149_сертификация2"/>
      <sheetName val="159_обслуж_орг_и_выч_техн_2"/>
      <sheetName val="159_обслуж_ПП2"/>
      <sheetName val="тит_л1"/>
      <sheetName val="свод_прогр_006"/>
      <sheetName val="числ_1"/>
      <sheetName val="111_осн_"/>
      <sheetName val="111_рабоч_"/>
      <sheetName val="113_расш"/>
      <sheetName val="расш__121,122"/>
      <sheetName val="131_расш_крысы"/>
      <sheetName val="131_расш_люди"/>
      <sheetName val="132_свод"/>
      <sheetName val="свод_139"/>
      <sheetName val="139_канц_"/>
      <sheetName val="139_зч"/>
      <sheetName val="139_мягк_1"/>
      <sheetName val="139_авт"/>
      <sheetName val="141_свод"/>
      <sheetName val="141_вода"/>
      <sheetName val="141_полив"/>
      <sheetName val="141_факт"/>
      <sheetName val="141_электр"/>
      <sheetName val="141_отоп"/>
      <sheetName val="141_топливо"/>
      <sheetName val="149_свод"/>
      <sheetName val="149_расш_"/>
      <sheetName val="149_расш__(2)"/>
      <sheetName val="149_рем"/>
      <sheetName val="151_расш"/>
      <sheetName val="свод_021"/>
      <sheetName val="вычисл__техн"/>
      <sheetName val="411_автотр_"/>
      <sheetName val="411_мебель"/>
      <sheetName val="431,433-кап_ремонт"/>
      <sheetName val="Прейскурант-2009_"/>
      <sheetName val="Норма_времени-7"/>
      <sheetName val="мат_затраты"/>
      <sheetName val="накладт_расходы"/>
      <sheetName val="свод_прогр_006__2_"/>
      <sheetName val="прил_61"/>
      <sheetName val="для_гос__предп_допол"/>
      <sheetName val="тариф_лаб_исл_"/>
      <sheetName val="тариф_дезинфекция"/>
      <sheetName val="111_осн_1"/>
      <sheetName val="111_рабоч_1"/>
      <sheetName val="111_осн__лаб_исл_"/>
      <sheetName val="111_рабоч__лаб__исл_"/>
      <sheetName val="111_осн__дезинфекция"/>
      <sheetName val="111_рабоч__дезинфекция"/>
      <sheetName val="113_лаб_исл_"/>
      <sheetName val="113_расш_лаб__исл_"/>
      <sheetName val="113_дезинфекция"/>
      <sheetName val="113_расш_дезинфекция"/>
      <sheetName val="121_лаб__исл"/>
      <sheetName val="121_дезинфекция"/>
      <sheetName val="122_лаб__исл_"/>
      <sheetName val="122_дезинфекция"/>
      <sheetName val="расш__121_122"/>
      <sheetName val="расш__121_122_лаб__исл_"/>
      <sheetName val="расш__121_122_дезинфекция"/>
      <sheetName val="страхование_людей"/>
      <sheetName val="132_свод_МФ"/>
      <sheetName val="132_свод_по_мед___2_"/>
      <sheetName val="132_свод_по_мед_"/>
      <sheetName val="132_с_подпись"/>
      <sheetName val="132_1__эпид_фонд_"/>
      <sheetName val="132_расш__по_дезинф_"/>
      <sheetName val="свод_139__лаб_ислед_"/>
      <sheetName val="свод_139__дезинфекция_"/>
      <sheetName val="139__лаб_ислед_"/>
      <sheetName val="139__дезинфекция_"/>
      <sheetName val="139_канц_1"/>
      <sheetName val="139_канц___лаб_ислед_"/>
      <sheetName val="139_канц___дезинфекция_"/>
      <sheetName val="139_мягк_2"/>
      <sheetName val="139_мягк___лаб__ислед_"/>
      <sheetName val="139_мягк___дезинфекция_"/>
      <sheetName val="139гсм__2_"/>
      <sheetName val="141_факт__2_"/>
      <sheetName val="147__лаб__ислед_"/>
      <sheetName val="147__дезинфекция_"/>
      <sheetName val="149_расш_1"/>
      <sheetName val="149_расш___2_"/>
      <sheetName val="159__по_факту_"/>
      <sheetName val="вычисл__техн1"/>
      <sheetName val="411_автотр_1"/>
      <sheetName val="Обл_без_изм"/>
      <sheetName val="доб_без_изм_стажа"/>
      <sheetName val="опц_без_изм_ст"/>
      <sheetName val="Кожвен_без_изм"/>
      <sheetName val="Дет_стом_без_изм"/>
      <sheetName val="онко_без_изм"/>
      <sheetName val="айырт_без_изм"/>
      <sheetName val="Арык_без_изм"/>
      <sheetName val="Акж_без_изм"/>
      <sheetName val="Ленин_без_изм"/>
      <sheetName val="Акк_без_изм"/>
      <sheetName val="Жалын_без_из"/>
      <sheetName val="Явл_црб_без_изм"/>
      <sheetName val="Корн_без_изм"/>
      <sheetName val="Явл_СВА_без_изм"/>
      <sheetName val="Жам_без_изм"/>
      <sheetName val="благ_без_изм"/>
      <sheetName val="Мир_без_изм"/>
      <sheetName val="Жум_без_изм"/>
      <sheetName val="Сов_без_изм"/>
      <sheetName val="Караг_без_изм"/>
      <sheetName val="возв_без_изм"/>
      <sheetName val="пол_без_изм"/>
      <sheetName val="Кыз_без_изм"/>
      <sheetName val="Сок_без_изм"/>
      <sheetName val="Арх_без_изм_"/>
      <sheetName val="Петер_без_изм"/>
      <sheetName val="Мам_без_изм"/>
      <sheetName val="Красн_без_изм"/>
      <sheetName val="Муср_без_изм"/>
      <sheetName val="Чист_без_изм"/>
      <sheetName val="Руз_без_изм"/>
      <sheetName val="нов_без_изм_стажа"/>
      <sheetName val="Тайын_без_изм"/>
      <sheetName val="Чкал_без_изм"/>
      <sheetName val="Кел_без_изм"/>
      <sheetName val="Б-Изюм_без_изм"/>
      <sheetName val="Темир_без_изм"/>
      <sheetName val="Тим_ЦРБ_без_изм"/>
      <sheetName val="Степ_без_изм"/>
      <sheetName val="Мич_без_изм_ст"/>
      <sheetName val="Акс_без_изм"/>
      <sheetName val="уал_без_изм"/>
      <sheetName val="Шал_без_изм"/>
      <sheetName val="1_пол_без_изм"/>
      <sheetName val="2_пол_без_изм"/>
      <sheetName val="3_пол__без_изм"/>
      <sheetName val="Дет_пол_без_изм"/>
      <sheetName val="Жен_без_изм"/>
      <sheetName val="денс_без_стажа"/>
      <sheetName val="Стом_без_изм"/>
      <sheetName val="ЖД_без_изм"/>
      <sheetName val="2_бол_без_изм"/>
      <sheetName val="3_бол_без_изм"/>
      <sheetName val="Токуши_без_изм"/>
      <sheetName val="Свод_2006_без_стажа"/>
      <sheetName val="благ_без_изм_стажа"/>
      <sheetName val="Тимир_без_изм"/>
      <sheetName val="возв_без_изм_стажа"/>
      <sheetName val="Кыз_црб_без_изм"/>
      <sheetName val="бкаг_бдз_изм_стажа"/>
      <sheetName val="СВОД_-111"/>
      <sheetName val="СВОД_-113_леп_пособое"/>
      <sheetName val="СВОД_-113_мат_помощь"/>
      <sheetName val="Аксукент_РП_"/>
      <sheetName val="ШГДП_№3_"/>
      <sheetName val="ШГП_7"/>
      <sheetName val="Казыгурт_РП"/>
      <sheetName val="ШГДП_№_1_"/>
      <sheetName val="Мырзакент_РП_"/>
      <sheetName val="Сарыагаш_РП_"/>
      <sheetName val="ШГП_№5"/>
      <sheetName val="Асыката_РП_"/>
      <sheetName val="Атакент_РП_"/>
      <sheetName val="Байдибек_РП"/>
      <sheetName val="Ордабасы_РП_"/>
      <sheetName val="Сайрам_РП"/>
      <sheetName val="ШГП_4"/>
      <sheetName val="Кентау_ГП_"/>
      <sheetName val="Абай_РП"/>
      <sheetName val="Арыс_РП"/>
      <sheetName val="Ленгер_РП"/>
      <sheetName val="Отрар_РП"/>
      <sheetName val="Карабулак_РП"/>
      <sheetName val="Жетисай_РП"/>
      <sheetName val="Толеби_РП_"/>
      <sheetName val="Туркестан_РП_"/>
      <sheetName val="_ШГДП-2"/>
      <sheetName val="ШГП_№1"/>
      <sheetName val="СВА_Бейбит_"/>
      <sheetName val="СВА_АЯТ"/>
      <sheetName val="Поликлиника_Чапаевка"/>
      <sheetName val="МКТУ_клиника_"/>
      <sheetName val="СВА_№1"/>
      <sheetName val="Тюлькубас_РП"/>
      <sheetName val="СВА_Кайтпас_"/>
      <sheetName val="Мед__служба_трнаспорта"/>
      <sheetName val="Созак_РП"/>
      <sheetName val="СВА_№2"/>
      <sheetName val="ШГП_№2"/>
      <sheetName val="Шардара_РП"/>
      <sheetName val="МБ_на15_02_11"/>
      <sheetName val="2011_для_пров_договора"/>
      <sheetName val="План_ГЗ"/>
      <sheetName val="Источник_финансирования"/>
      <sheetName val="Способ_закупки"/>
      <sheetName val="Вид_предмета"/>
      <sheetName val="Тип_пункта_плана"/>
      <sheetName val="Служебный_ФКРБ"/>
      <sheetName val="расчет_зар_пл_"/>
      <sheetName val="2011_ВОП,участ"/>
      <sheetName val="данные_лечебников"/>
      <sheetName val="доп_сог_шт_СМП"/>
      <sheetName val="СЗП_Врачи,СМП"/>
      <sheetName val="доп_сог_шт_СМП_Город"/>
      <sheetName val="в_бух"/>
      <sheetName val="расш_152-11"/>
      <sheetName val="на_уточнение"/>
      <sheetName val="БЗ_на_уточн__2008_г_"/>
      <sheetName val="2_ВАР_ЧП_СВОД_(2)"/>
      <sheetName val="2_ВАР_ЧП_СВОД"/>
      <sheetName val="2_ВАР_ЧП_ожид_испол_2008_г_"/>
      <sheetName val="1_ВАР_СВОД"/>
      <sheetName val="1_ВАР_ожид_испол_2008_г_"/>
      <sheetName val="Пенсия_"/>
      <sheetName val="Пенсия_ЧП"/>
      <sheetName val="Базовая_пенсия_чист_потр"/>
      <sheetName val="Базовая_пенсия"/>
      <sheetName val="ГСП_по_инвалидн__чп"/>
      <sheetName val="ГСП_по_инвалидн_"/>
      <sheetName val="ГСП_по_утери_корм__чп"/>
      <sheetName val="ГСП_по_утери_корм_"/>
      <sheetName val="ГСП_по_возрасту_чп"/>
      <sheetName val="ГСП_по_возрасту"/>
      <sheetName val="по_уходу_до_года_ЧП"/>
      <sheetName val="по_уходу_до_года"/>
      <sheetName val="По_списку_№1,2_ЧП"/>
      <sheetName val="По_списку_№1,2"/>
      <sheetName val="СГП_Инв_ВОВ_ЧП"/>
      <sheetName val="СГП_Инв_ВОВ"/>
      <sheetName val="СГП_Уч_ВОВ_ЧП"/>
      <sheetName val="СГП_Уч_ВОВ"/>
      <sheetName val="СГП_Прир__к_инв_ВОВ_ЧП"/>
      <sheetName val="СГП_Прир__к_инв_ВОВ"/>
      <sheetName val="СГП_Прир__к_уч_ВОВ_ЧП"/>
      <sheetName val="СГП_Прир__к_уч_ВОВ"/>
      <sheetName val="СГП_Вдовы_ЧП"/>
      <sheetName val="СГП_Вдовы"/>
      <sheetName val="СГП_Жены_ЧП"/>
      <sheetName val="СГП_Жены"/>
      <sheetName val="СГП_Герои_ЧП"/>
      <sheetName val="СГП_Герои"/>
      <sheetName val="СГП_Семьи_погибших_ЧП"/>
      <sheetName val="СГП_Семьи_погибших"/>
      <sheetName val="СГП_Труж_тыла_ЧП"/>
      <sheetName val="СГП_Труж_тыла"/>
      <sheetName val="СГП_Уч__ЧАЭС_ЧП"/>
      <sheetName val="СГП_Уч__ЧАЭС"/>
      <sheetName val="СГП_Ин_1и2гр__ЧП"/>
      <sheetName val="СГП_Ин_1и2гр_"/>
      <sheetName val="СГП_Ин_3гр__ЧП"/>
      <sheetName val="СГП_Ин_3гр_"/>
      <sheetName val="СГП_Дети-инв_до_16_лет_ЧП"/>
      <sheetName val="СГП_Дети-инв_до_16_лет"/>
      <sheetName val="СГП_Многод__матери_ЧП"/>
      <sheetName val="СГП_Многод__матери"/>
      <sheetName val="СГП_Многод__семьи__ЧП"/>
      <sheetName val="СГП_Многод__семьи_"/>
      <sheetName val="СГП_жертвы_ЧП"/>
      <sheetName val="СГП_жертвы"/>
      <sheetName val="СГП_За_особые_заслуги_ЧП"/>
      <sheetName val="СГП_За_особые_заслуги"/>
      <sheetName val="погребение_пенсион_"/>
      <sheetName val="погребение_получат__ГСП"/>
      <sheetName val="оплата_по_версии_ВЖ"/>
      <sheetName val="111_свод_мэ"/>
      <sheetName val="Тариф___БДО_17697_2013_"/>
      <sheetName val="111_расш_"/>
      <sheetName val="Тариф__внештатников_(2)"/>
      <sheetName val="131_рабоч__(2)"/>
      <sheetName val="131_осн__техперсон_(2)"/>
      <sheetName val="136_(2)"/>
      <sheetName val="136_рашифровка_(2)"/>
      <sheetName val="144__"/>
      <sheetName val="144гсм___"/>
      <sheetName val="144_топливо_(2)"/>
      <sheetName val="144_остальное"/>
      <sheetName val="свод_149_(2)"/>
      <sheetName val="149_расхмат_(2)"/>
      <sheetName val="149_прочие_(2)"/>
      <sheetName val="151_свод"/>
      <sheetName val="151_вода"/>
      <sheetName val="151_электр"/>
      <sheetName val="151_отоп"/>
      <sheetName val="Факт_(2)"/>
      <sheetName val="151_факт_(2)"/>
      <sheetName val="159_свод_(2)"/>
      <sheetName val="159расш_"/>
      <sheetName val="159_рем"/>
      <sheetName val="форма_по_текущ_ремонту_(2)"/>
      <sheetName val="161__(2)"/>
      <sheetName val="161_рашифровка"/>
      <sheetName val="_свод_по_104_подпрограмме__(2)"/>
      <sheetName val="104свод_(3)"/>
      <sheetName val="104_(3)"/>
      <sheetName val="152_"/>
      <sheetName val="152интернет_(3)"/>
      <sheetName val="159-орган_(3)"/>
      <sheetName val="159_рем_(2)"/>
      <sheetName val="159_прогр__(3)"/>
      <sheetName val="159_орг_техн__(3)"/>
      <sheetName val="Описание_проекта"/>
      <sheetName val="Курсы_валют"/>
      <sheetName val="КПВЭД_(2)"/>
      <sheetName val="титульн_"/>
      <sheetName val="СВОД_фГУ_001_104_ЦА+ДКК+КМ"/>
      <sheetName val="СВОД_фГУ_001_104_ЦА+КМ"/>
      <sheetName val="149_фГУ_-_2013"/>
      <sheetName val="Дин_149"/>
      <sheetName val="149_расх_материалы"/>
      <sheetName val="149_расх_для_вычислит_техн_"/>
      <sheetName val="159_фГУ_обслуж"/>
      <sheetName val="159_фГУ_прочие_услуги"/>
      <sheetName val="Дин_159"/>
      <sheetName val="149_сертификация"/>
      <sheetName val="159_обслуж_орг_и_выч_техн_"/>
      <sheetName val="159_обслуж_ПП"/>
      <sheetName val="тит_л2"/>
      <sheetName val="свод_прогр_0061"/>
      <sheetName val="числ_2"/>
      <sheetName val="111_осн_2"/>
      <sheetName val="111_рабоч_2"/>
      <sheetName val="113_расш1"/>
      <sheetName val="расш__121,1221"/>
      <sheetName val="131_расш_крысы1"/>
      <sheetName val="131_расш_люди1"/>
      <sheetName val="132_свод1"/>
      <sheetName val="свод_1391"/>
      <sheetName val="139_канц_2"/>
      <sheetName val="139_зч1"/>
      <sheetName val="139_мягк_3"/>
      <sheetName val="139_авт1"/>
      <sheetName val="141_свод1"/>
      <sheetName val="141_вода1"/>
      <sheetName val="141_полив1"/>
      <sheetName val="141_факт1"/>
      <sheetName val="141_электр1"/>
      <sheetName val="141_отоп1"/>
      <sheetName val="141_топливо1"/>
      <sheetName val="149_свод1"/>
      <sheetName val="149_расш_2"/>
      <sheetName val="149_расш__(2)1"/>
      <sheetName val="149_рем1"/>
      <sheetName val="151_расш1"/>
      <sheetName val="свод_0211"/>
      <sheetName val="вычисл__техн2"/>
      <sheetName val="411_автотр_2"/>
      <sheetName val="411_мебель1"/>
      <sheetName val="431,433-кап_ремонт1"/>
      <sheetName val="Прейскурант-2009_1"/>
      <sheetName val="Норма_времени-71"/>
      <sheetName val="мат_затраты1"/>
      <sheetName val="накладт_расходы1"/>
      <sheetName val="свод_прогр_006__2_1"/>
      <sheetName val="прил_611"/>
      <sheetName val="для_гос__предп_допол1"/>
      <sheetName val="тариф_лаб_исл_1"/>
      <sheetName val="тариф_дезинфекция1"/>
      <sheetName val="111_осн_3"/>
      <sheetName val="111_рабоч_3"/>
      <sheetName val="111_осн__лаб_исл_1"/>
      <sheetName val="111_рабоч__лаб__исл_1"/>
      <sheetName val="111_осн__дезинфекция1"/>
      <sheetName val="111_рабоч__дезинфекция1"/>
      <sheetName val="113_лаб_исл_1"/>
      <sheetName val="113_расш_лаб__исл_1"/>
      <sheetName val="113_дезинфекция1"/>
      <sheetName val="113_расш_дезинфекция1"/>
      <sheetName val="121_лаб__исл1"/>
      <sheetName val="121_дезинфекция1"/>
      <sheetName val="122_лаб__исл_1"/>
      <sheetName val="122_дезинфекция1"/>
      <sheetName val="расш__121_1221"/>
      <sheetName val="расш__121_122_лаб__исл_1"/>
      <sheetName val="расш__121_122_дезинфекция1"/>
      <sheetName val="страхование_людей1"/>
      <sheetName val="132_свод_МФ1"/>
      <sheetName val="132_свод_по_мед___2_1"/>
      <sheetName val="132_свод_по_мед_1"/>
      <sheetName val="132_с_подпись1"/>
      <sheetName val="132_1__эпид_фонд_1"/>
      <sheetName val="132_расш__по_дезинф_1"/>
      <sheetName val="свод_139__лаб_ислед_1"/>
      <sheetName val="свод_139__дезинфекция_1"/>
      <sheetName val="139__лаб_ислед_1"/>
      <sheetName val="139__дезинфекция_1"/>
      <sheetName val="139_канц_3"/>
      <sheetName val="139_канц___лаб_ислед_1"/>
      <sheetName val="139_канц___дезинфекция_1"/>
      <sheetName val="139_мягк_4"/>
      <sheetName val="139_мягк___лаб__ислед_1"/>
      <sheetName val="139_мягк___дезинфекция_1"/>
      <sheetName val="139гсм__2_1"/>
      <sheetName val="141_факт__2_1"/>
      <sheetName val="147__лаб__ислед_1"/>
      <sheetName val="147__дезинфекция_1"/>
      <sheetName val="149_расш_3"/>
      <sheetName val="149_расш___2_1"/>
      <sheetName val="159__по_факту_1"/>
      <sheetName val="вычисл__техн3"/>
      <sheetName val="411_автотр_3"/>
      <sheetName val="Обл_без_изм1"/>
      <sheetName val="доб_без_изм_стажа1"/>
      <sheetName val="опц_без_изм_ст1"/>
      <sheetName val="Кожвен_без_изм1"/>
      <sheetName val="Дет_стом_без_изм1"/>
      <sheetName val="онко_без_изм1"/>
      <sheetName val="айырт_без_изм1"/>
      <sheetName val="Арык_без_изм1"/>
      <sheetName val="Акж_без_изм1"/>
      <sheetName val="Ленин_без_изм1"/>
      <sheetName val="Акк_без_изм1"/>
      <sheetName val="Жалын_без_из1"/>
      <sheetName val="Явл_црб_без_изм1"/>
      <sheetName val="Корн_без_изм1"/>
      <sheetName val="Явл_СВА_без_изм1"/>
      <sheetName val="Жам_без_изм1"/>
      <sheetName val="благ_без_изм1"/>
      <sheetName val="Мир_без_изм1"/>
      <sheetName val="Жум_без_изм1"/>
      <sheetName val="Сов_без_изм1"/>
      <sheetName val="Караг_без_изм1"/>
      <sheetName val="возв_без_изм1"/>
      <sheetName val="пол_без_изм1"/>
      <sheetName val="Кыз_без_изм1"/>
      <sheetName val="Сок_без_изм1"/>
      <sheetName val="Арх_без_изм_1"/>
      <sheetName val="Петер_без_изм1"/>
      <sheetName val="Мам_без_изм1"/>
      <sheetName val="Красн_без_изм1"/>
      <sheetName val="Муср_без_изм1"/>
      <sheetName val="Чист_без_изм1"/>
      <sheetName val="Руз_без_изм1"/>
      <sheetName val="нов_без_изм_стажа1"/>
      <sheetName val="Тайын_без_изм1"/>
      <sheetName val="Чкал_без_изм1"/>
      <sheetName val="Кел_без_изм1"/>
      <sheetName val="Б-Изюм_без_изм1"/>
      <sheetName val="Темир_без_изм1"/>
      <sheetName val="Тим_ЦРБ_без_изм1"/>
      <sheetName val="Степ_без_изм1"/>
      <sheetName val="Мич_без_изм_ст1"/>
      <sheetName val="Акс_без_изм1"/>
      <sheetName val="уал_без_изм1"/>
      <sheetName val="Шал_без_изм1"/>
      <sheetName val="1_пол_без_изм1"/>
      <sheetName val="2_пол_без_изм1"/>
      <sheetName val="3_пол__без_изм1"/>
      <sheetName val="Дет_пол_без_изм1"/>
      <sheetName val="Жен_без_изм1"/>
      <sheetName val="денс_без_стажа1"/>
      <sheetName val="Стом_без_изм1"/>
      <sheetName val="ЖД_без_изм1"/>
      <sheetName val="2_бол_без_изм1"/>
      <sheetName val="3_бол_без_изм1"/>
      <sheetName val="Токуши_без_изм1"/>
      <sheetName val="Свод_2006_без_стажа1"/>
      <sheetName val="благ_без_изм_стажа1"/>
      <sheetName val="Тимир_без_изм1"/>
      <sheetName val="возв_без_изм_стажа1"/>
      <sheetName val="Кыз_црб_без_изм1"/>
      <sheetName val="бкаг_бдз_изм_стажа1"/>
      <sheetName val="СВОД_-1111"/>
      <sheetName val="СВОД_-113_леп_пособое1"/>
      <sheetName val="СВОД_-113_мат_помощь1"/>
      <sheetName val="Аксукент_РП_1"/>
      <sheetName val="ШГДП_№3_1"/>
      <sheetName val="ШГП_71"/>
      <sheetName val="Казыгурт_РП1"/>
      <sheetName val="ШГДП_№_1_1"/>
      <sheetName val="Мырзакент_РП_1"/>
      <sheetName val="Сарыагаш_РП_1"/>
      <sheetName val="ШГП_№51"/>
      <sheetName val="Асыката_РП_1"/>
      <sheetName val="Атакент_РП_1"/>
      <sheetName val="Байдибек_РП1"/>
      <sheetName val="Ордабасы_РП_1"/>
      <sheetName val="Сайрам_РП1"/>
      <sheetName val="ШГП_41"/>
      <sheetName val="Кентау_ГП_1"/>
      <sheetName val="Абай_РП1"/>
      <sheetName val="Арыс_РП1"/>
      <sheetName val="Ленгер_РП1"/>
      <sheetName val="Отрар_РП1"/>
      <sheetName val="Карабулак_РП1"/>
      <sheetName val="Жетисай_РП1"/>
      <sheetName val="Толеби_РП_1"/>
      <sheetName val="Туркестан_РП_1"/>
      <sheetName val="_ШГДП-21"/>
      <sheetName val="ШГП_№11"/>
      <sheetName val="СВА_Бейбит_1"/>
      <sheetName val="СВА_АЯТ1"/>
      <sheetName val="Поликлиника_Чапаевка1"/>
      <sheetName val="МКТУ_клиника_1"/>
      <sheetName val="СВА_№11"/>
      <sheetName val="Тюлькубас_РП1"/>
      <sheetName val="СВА_Кайтпас_1"/>
      <sheetName val="Мед__служба_трнаспорта1"/>
      <sheetName val="Созак_РП1"/>
      <sheetName val="СВА_№21"/>
      <sheetName val="ШГП_№21"/>
      <sheetName val="Шардара_РП1"/>
      <sheetName val="МБ_на15_02_111"/>
      <sheetName val="2011_для_пров_договора1"/>
      <sheetName val="План_ГЗ1"/>
      <sheetName val="Источник_финансирования1"/>
      <sheetName val="Способ_закупки1"/>
      <sheetName val="Вид_предмета1"/>
      <sheetName val="Тип_пункта_плана1"/>
      <sheetName val="Служебный_ФКРБ1"/>
      <sheetName val="расчет_зар_пл_1"/>
      <sheetName val="2011_ВОП,участ1"/>
      <sheetName val="данные_лечебников1"/>
      <sheetName val="доп_сог_шт_СМП1"/>
      <sheetName val="СЗП_Врачи,СМП1"/>
      <sheetName val="доп_сог_шт_СМП_Город1"/>
      <sheetName val="в_бух1"/>
      <sheetName val="расш_152-111"/>
      <sheetName val="на_уточнение1"/>
      <sheetName val="БЗ_на_уточн__2008_г_1"/>
      <sheetName val="2_ВАР_ЧП_СВОД_(2)1"/>
      <sheetName val="2_ВАР_ЧП_СВОД1"/>
      <sheetName val="2_ВАР_ЧП_ожид_испол_2008_г_1"/>
      <sheetName val="1_ВАР_СВОД1"/>
      <sheetName val="1_ВАР_ожид_испол_2008_г_1"/>
      <sheetName val="Пенсия_1"/>
      <sheetName val="Пенсия_ЧП1"/>
      <sheetName val="Базовая_пенсия_чист_потр1"/>
      <sheetName val="Базовая_пенсия1"/>
      <sheetName val="ГСП_по_инвалидн__чп1"/>
      <sheetName val="ГСП_по_инвалидн_1"/>
      <sheetName val="ГСП_по_утери_корм__чп1"/>
      <sheetName val="ГСП_по_утери_корм_1"/>
      <sheetName val="ГСП_по_возрасту_чп1"/>
      <sheetName val="ГСП_по_возрасту1"/>
      <sheetName val="по_уходу_до_года_ЧП1"/>
      <sheetName val="по_уходу_до_года1"/>
      <sheetName val="По_списку_№1,2_ЧП1"/>
      <sheetName val="По_списку_№1,21"/>
      <sheetName val="СГП_Инв_ВОВ_ЧП1"/>
      <sheetName val="СГП_Инв_ВОВ1"/>
      <sheetName val="СГП_Уч_ВОВ_ЧП1"/>
      <sheetName val="СГП_Уч_ВОВ1"/>
      <sheetName val="СГП_Прир__к_инв_ВОВ_ЧП1"/>
      <sheetName val="СГП_Прир__к_инв_ВОВ1"/>
      <sheetName val="СГП_Прир__к_уч_ВОВ_ЧП1"/>
      <sheetName val="СГП_Прир__к_уч_ВОВ1"/>
      <sheetName val="СГП_Вдовы_ЧП1"/>
      <sheetName val="СГП_Вдовы1"/>
      <sheetName val="СГП_Жены_ЧП1"/>
      <sheetName val="СГП_Жены1"/>
      <sheetName val="СГП_Герои_ЧП1"/>
      <sheetName val="СГП_Герои1"/>
      <sheetName val="СГП_Семьи_погибших_ЧП1"/>
      <sheetName val="СГП_Семьи_погибших1"/>
      <sheetName val="СГП_Труж_тыла_ЧП1"/>
      <sheetName val="СГП_Труж_тыла1"/>
      <sheetName val="СГП_Уч__ЧАЭС_ЧП1"/>
      <sheetName val="СГП_Уч__ЧАЭС1"/>
      <sheetName val="СГП_Ин_1и2гр__ЧП1"/>
      <sheetName val="СГП_Ин_1и2гр_1"/>
      <sheetName val="СГП_Ин_3гр__ЧП1"/>
      <sheetName val="СГП_Ин_3гр_1"/>
      <sheetName val="СГП_Дети-инв_до_16_лет_ЧП1"/>
      <sheetName val="СГП_Дети-инв_до_16_лет1"/>
      <sheetName val="СГП_Многод__матери_ЧП1"/>
      <sheetName val="СГП_Многод__матери1"/>
      <sheetName val="СГП_Многод__семьи__ЧП1"/>
      <sheetName val="СГП_Многод__семьи_1"/>
      <sheetName val="СГП_жертвы_ЧП1"/>
      <sheetName val="СГП_жертвы1"/>
      <sheetName val="СГП_За_особые_заслуги_ЧП1"/>
      <sheetName val="СГП_За_особые_заслуги1"/>
      <sheetName val="погребение_пенсион_1"/>
      <sheetName val="погребение_получат__ГСП1"/>
      <sheetName val="оплата_по_версии_ВЖ1"/>
      <sheetName val="111_свод_мэ1"/>
      <sheetName val="Тариф___БДО_17697_2013_1"/>
      <sheetName val="111_расш_1"/>
      <sheetName val="Тариф__внештатников_(2)1"/>
      <sheetName val="131_рабоч__(2)1"/>
      <sheetName val="131_осн__техперсон_(2)1"/>
      <sheetName val="136_(2)1"/>
      <sheetName val="136_рашифровка_(2)1"/>
      <sheetName val="144__1"/>
      <sheetName val="144гсм___1"/>
      <sheetName val="144_топливо_(2)1"/>
      <sheetName val="144_остальное1"/>
      <sheetName val="свод_149_(2)1"/>
      <sheetName val="149_расхмат_(2)1"/>
      <sheetName val="149_прочие_(2)1"/>
      <sheetName val="151_свод1"/>
      <sheetName val="151_вода1"/>
      <sheetName val="151_электр1"/>
      <sheetName val="151_отоп1"/>
      <sheetName val="Факт_(2)1"/>
      <sheetName val="151_факт_(2)1"/>
      <sheetName val="159_свод_(2)1"/>
      <sheetName val="159расш_1"/>
      <sheetName val="159_рем1"/>
      <sheetName val="форма_по_текущ_ремонту_(2)1"/>
      <sheetName val="161__(2)1"/>
      <sheetName val="161_рашифровка1"/>
      <sheetName val="_свод_по_104_подпрограмме__(2)1"/>
      <sheetName val="104свод_(3)1"/>
      <sheetName val="104_(3)1"/>
      <sheetName val="152_1"/>
      <sheetName val="152интернет_(3)1"/>
      <sheetName val="159-орган_(3)1"/>
      <sheetName val="159_рем_(2)1"/>
      <sheetName val="159_прогр__(3)1"/>
      <sheetName val="159_орг_техн__(3)1"/>
      <sheetName val="Описание_проекта1"/>
      <sheetName val="Курсы_валют1"/>
      <sheetName val="КПВЭД_(2)1"/>
      <sheetName val="титульн_1"/>
      <sheetName val="СВОД_фГУ_001_104_ЦА+ДКК+КМ1"/>
      <sheetName val="СВОД_фГУ_001_104_ЦА+КМ1"/>
      <sheetName val="149_фГУ_-_20131"/>
      <sheetName val="Дин_1491"/>
      <sheetName val="149_расх_материалы1"/>
      <sheetName val="149_расх_для_вычислит_техн_1"/>
      <sheetName val="159_фГУ_обслуж1"/>
      <sheetName val="159_фГУ_прочие_услуги1"/>
      <sheetName val="Дин_1591"/>
      <sheetName val="149_сертификация1"/>
      <sheetName val="159_обслуж_орг_и_выч_техн_1"/>
      <sheetName val="159_обслуж_ПП1"/>
      <sheetName val="тит_л5"/>
      <sheetName val="свод_прогр_0064"/>
      <sheetName val="числ_5"/>
      <sheetName val="111_осн_8"/>
      <sheetName val="111_рабоч_8"/>
      <sheetName val="113_расш4"/>
      <sheetName val="расш__121,1224"/>
      <sheetName val="131_расш_крысы4"/>
      <sheetName val="131_расш_люди4"/>
      <sheetName val="132_свод4"/>
      <sheetName val="свод_1394"/>
      <sheetName val="139_канц_8"/>
      <sheetName val="139_зч4"/>
      <sheetName val="139_мягк_9"/>
      <sheetName val="139_авт4"/>
      <sheetName val="141_свод4"/>
      <sheetName val="141_вода4"/>
      <sheetName val="141_полив4"/>
      <sheetName val="141_факт4"/>
      <sheetName val="141_электр4"/>
      <sheetName val="141_отоп4"/>
      <sheetName val="141_топливо4"/>
      <sheetName val="149_свод4"/>
      <sheetName val="149_расш_8"/>
      <sheetName val="149_расш__(2)4"/>
      <sheetName val="149_рем4"/>
      <sheetName val="151_расш4"/>
      <sheetName val="свод_0214"/>
      <sheetName val="вычисл__техн8"/>
      <sheetName val="411_автотр_8"/>
      <sheetName val="411_мебель4"/>
      <sheetName val="431,433-кап_ремонт4"/>
      <sheetName val="Прейскурант-2009_4"/>
      <sheetName val="Норма_времени-74"/>
      <sheetName val="мат_затраты4"/>
      <sheetName val="накладт_расходы4"/>
      <sheetName val="свод_прогр_006__2_4"/>
      <sheetName val="прил_614"/>
      <sheetName val="для_гос__предп_допол4"/>
      <sheetName val="тариф_лаб_исл_4"/>
      <sheetName val="тариф_дезинфекция4"/>
      <sheetName val="111_осн_9"/>
      <sheetName val="111_рабоч_9"/>
      <sheetName val="111_осн__лаб_исл_4"/>
      <sheetName val="111_рабоч__лаб__исл_4"/>
      <sheetName val="111_осн__дезинфекция4"/>
      <sheetName val="111_рабоч__дезинфекция4"/>
      <sheetName val="113_лаб_исл_4"/>
      <sheetName val="113_расш_лаб__исл_4"/>
      <sheetName val="113_дезинфекция4"/>
      <sheetName val="113_расш_дезинфекция4"/>
      <sheetName val="121_лаб__исл4"/>
      <sheetName val="121_дезинфекция4"/>
      <sheetName val="122_лаб__исл_4"/>
      <sheetName val="122_дезинфекция4"/>
      <sheetName val="расш__121_1224"/>
      <sheetName val="расш__121_122_лаб__исл_4"/>
      <sheetName val="расш__121_122_дезинфекция4"/>
      <sheetName val="страхование_людей4"/>
      <sheetName val="132_свод_МФ4"/>
      <sheetName val="132_свод_по_мед___2_4"/>
      <sheetName val="132_свод_по_мед_4"/>
      <sheetName val="132_с_подпись4"/>
      <sheetName val="132_1__эпид_фонд_4"/>
      <sheetName val="132_расш__по_дезинф_4"/>
      <sheetName val="свод_139__лаб_ислед_4"/>
      <sheetName val="свод_139__дезинфекция_4"/>
      <sheetName val="139__лаб_ислед_4"/>
      <sheetName val="139__дезинфекция_4"/>
      <sheetName val="139_канц_9"/>
      <sheetName val="139_канц___лаб_ислед_4"/>
      <sheetName val="139_канц___дезинфекция_4"/>
      <sheetName val="139_мягк_10"/>
      <sheetName val="139_мягк___лаб__ислед_4"/>
      <sheetName val="139_мягк___дезинфекция_4"/>
      <sheetName val="139гсм__2_4"/>
      <sheetName val="141_факт__2_4"/>
      <sheetName val="147__лаб__ислед_4"/>
      <sheetName val="147__дезинфекция_4"/>
      <sheetName val="149_расш_9"/>
      <sheetName val="149_расш___2_4"/>
      <sheetName val="159__по_факту_4"/>
      <sheetName val="вычисл__техн9"/>
      <sheetName val="411_автотр_9"/>
      <sheetName val="Обл_без_изм4"/>
      <sheetName val="доб_без_изм_стажа4"/>
      <sheetName val="опц_без_изм_ст4"/>
      <sheetName val="Кожвен_без_изм4"/>
      <sheetName val="Дет_стом_без_изм4"/>
      <sheetName val="онко_без_изм4"/>
      <sheetName val="айырт_без_изм4"/>
      <sheetName val="Арык_без_изм4"/>
      <sheetName val="Акж_без_изм4"/>
      <sheetName val="Ленин_без_изм4"/>
      <sheetName val="Акк_без_изм4"/>
      <sheetName val="Жалын_без_из4"/>
      <sheetName val="Явл_црб_без_изм4"/>
      <sheetName val="Корн_без_изм4"/>
      <sheetName val="Явл_СВА_без_изм4"/>
      <sheetName val="Жам_без_изм4"/>
      <sheetName val="благ_без_изм4"/>
      <sheetName val="Мир_без_изм4"/>
      <sheetName val="Жум_без_изм4"/>
      <sheetName val="Сов_без_изм4"/>
      <sheetName val="Караг_без_изм4"/>
      <sheetName val="возв_без_изм4"/>
      <sheetName val="пол_без_изм4"/>
      <sheetName val="Кыз_без_изм4"/>
      <sheetName val="Сок_без_изм4"/>
      <sheetName val="Арх_без_изм_4"/>
      <sheetName val="Петер_без_изм4"/>
      <sheetName val="Мам_без_изм4"/>
      <sheetName val="Красн_без_изм4"/>
      <sheetName val="Муср_без_изм4"/>
      <sheetName val="Чист_без_изм4"/>
      <sheetName val="Руз_без_изм4"/>
      <sheetName val="нов_без_изм_стажа4"/>
      <sheetName val="Тайын_без_изм4"/>
      <sheetName val="Чкал_без_изм4"/>
      <sheetName val="Кел_без_изм4"/>
      <sheetName val="Б-Изюм_без_изм4"/>
      <sheetName val="Темир_без_изм4"/>
      <sheetName val="Тим_ЦРБ_без_изм4"/>
      <sheetName val="Степ_без_изм4"/>
      <sheetName val="Мич_без_изм_ст4"/>
      <sheetName val="Акс_без_изм4"/>
      <sheetName val="уал_без_изм4"/>
      <sheetName val="Шал_без_изм4"/>
      <sheetName val="1_пол_без_изм4"/>
      <sheetName val="2_пол_без_изм4"/>
      <sheetName val="3_пол__без_изм4"/>
      <sheetName val="Дет_пол_без_изм4"/>
      <sheetName val="Жен_без_изм4"/>
      <sheetName val="денс_без_стажа4"/>
      <sheetName val="Стом_без_изм4"/>
      <sheetName val="ЖД_без_изм4"/>
      <sheetName val="2_бол_без_изм4"/>
      <sheetName val="3_бол_без_изм4"/>
      <sheetName val="Токуши_без_изм4"/>
      <sheetName val="Свод_2006_без_стажа4"/>
      <sheetName val="благ_без_изм_стажа4"/>
      <sheetName val="Тимир_без_изм4"/>
      <sheetName val="возв_без_изм_стажа4"/>
      <sheetName val="Кыз_црб_без_изм4"/>
      <sheetName val="бкаг_бдз_изм_стажа4"/>
      <sheetName val="СВОД_-1114"/>
      <sheetName val="СВОД_-113_леп_пособое4"/>
      <sheetName val="СВОД_-113_мат_помощь4"/>
      <sheetName val="Аксукент_РП_4"/>
      <sheetName val="ШГДП_№3_4"/>
      <sheetName val="ШГП_74"/>
      <sheetName val="Казыгурт_РП4"/>
      <sheetName val="ШГДП_№_1_4"/>
      <sheetName val="Мырзакент_РП_4"/>
      <sheetName val="Сарыагаш_РП_4"/>
      <sheetName val="ШГП_№54"/>
      <sheetName val="Асыката_РП_4"/>
      <sheetName val="Атакент_РП_4"/>
      <sheetName val="Байдибек_РП4"/>
      <sheetName val="Ордабасы_РП_4"/>
      <sheetName val="Сайрам_РП4"/>
      <sheetName val="ШГП_44"/>
      <sheetName val="Кентау_ГП_4"/>
      <sheetName val="Абай_РП4"/>
      <sheetName val="Арыс_РП4"/>
      <sheetName val="Ленгер_РП4"/>
      <sheetName val="Отрар_РП4"/>
      <sheetName val="Карабулак_РП4"/>
      <sheetName val="Жетисай_РП4"/>
      <sheetName val="Толеби_РП_4"/>
      <sheetName val="Туркестан_РП_4"/>
      <sheetName val="_ШГДП-24"/>
      <sheetName val="ШГП_№14"/>
      <sheetName val="СВА_Бейбит_4"/>
      <sheetName val="СВА_АЯТ4"/>
      <sheetName val="Поликлиника_Чапаевка4"/>
      <sheetName val="МКТУ_клиника_4"/>
      <sheetName val="СВА_№14"/>
      <sheetName val="Тюлькубас_РП4"/>
      <sheetName val="СВА_Кайтпас_4"/>
      <sheetName val="Мед__служба_трнаспорта4"/>
      <sheetName val="Созак_РП4"/>
      <sheetName val="СВА_№24"/>
      <sheetName val="ШГП_№24"/>
      <sheetName val="Шардара_РП4"/>
      <sheetName val="МБ_на15_02_114"/>
      <sheetName val="2011_для_пров_договора4"/>
      <sheetName val="План_ГЗ4"/>
      <sheetName val="Источник_финансирования4"/>
      <sheetName val="Способ_закупки4"/>
      <sheetName val="Вид_предмета4"/>
      <sheetName val="Тип_пункта_плана4"/>
      <sheetName val="Служебный_ФКРБ4"/>
      <sheetName val="расчет_зар_пл_4"/>
      <sheetName val="2011_ВОП,участ4"/>
      <sheetName val="данные_лечебников4"/>
      <sheetName val="доп_сог_шт_СМП4"/>
      <sheetName val="СЗП_Врачи,СМП4"/>
      <sheetName val="доп_сог_шт_СМП_Город4"/>
      <sheetName val="в_бух4"/>
      <sheetName val="расш_152-114"/>
      <sheetName val="на_уточнение4"/>
      <sheetName val="БЗ_на_уточн__2008_г_4"/>
      <sheetName val="2_ВАР_ЧП_СВОД_(2)4"/>
      <sheetName val="2_ВАР_ЧП_СВОД4"/>
      <sheetName val="2_ВАР_ЧП_ожид_испол_2008_г_4"/>
      <sheetName val="1_ВАР_СВОД4"/>
      <sheetName val="1_ВАР_ожид_испол_2008_г_4"/>
      <sheetName val="Пенсия_4"/>
      <sheetName val="Пенсия_ЧП4"/>
      <sheetName val="Базовая_пенсия_чист_потр4"/>
      <sheetName val="Базовая_пенсия4"/>
      <sheetName val="ГСП_по_инвалидн__чп4"/>
      <sheetName val="ГСП_по_инвалидн_4"/>
      <sheetName val="ГСП_по_утери_корм__чп4"/>
      <sheetName val="ГСП_по_утери_корм_4"/>
      <sheetName val="ГСП_по_возрасту_чп4"/>
      <sheetName val="ГСП_по_возрасту4"/>
      <sheetName val="по_уходу_до_года_ЧП4"/>
      <sheetName val="по_уходу_до_года4"/>
      <sheetName val="По_списку_№1,2_ЧП4"/>
      <sheetName val="По_списку_№1,24"/>
      <sheetName val="СГП_Инв_ВОВ_ЧП4"/>
      <sheetName val="СГП_Инв_ВОВ4"/>
      <sheetName val="СГП_Уч_ВОВ_ЧП4"/>
      <sheetName val="СГП_Уч_ВОВ4"/>
      <sheetName val="СГП_Прир__к_инв_ВОВ_ЧП4"/>
      <sheetName val="СГП_Прир__к_инв_ВОВ4"/>
      <sheetName val="СГП_Прир__к_уч_ВОВ_ЧП4"/>
      <sheetName val="СГП_Прир__к_уч_ВОВ4"/>
      <sheetName val="СГП_Вдовы_ЧП4"/>
      <sheetName val="СГП_Вдовы4"/>
      <sheetName val="СГП_Жены_ЧП4"/>
      <sheetName val="СГП_Жены4"/>
      <sheetName val="СГП_Герои_ЧП4"/>
      <sheetName val="СГП_Герои4"/>
      <sheetName val="СГП_Семьи_погибших_ЧП4"/>
      <sheetName val="СГП_Семьи_погибших4"/>
      <sheetName val="СГП_Труж_тыла_ЧП4"/>
      <sheetName val="СГП_Труж_тыла4"/>
      <sheetName val="СГП_Уч__ЧАЭС_ЧП4"/>
      <sheetName val="СГП_Уч__ЧАЭС4"/>
      <sheetName val="СГП_Ин_1и2гр__ЧП4"/>
      <sheetName val="СГП_Ин_1и2гр_4"/>
      <sheetName val="СГП_Ин_3гр__ЧП4"/>
      <sheetName val="СГП_Ин_3гр_4"/>
      <sheetName val="СГП_Дети-инв_до_16_лет_ЧП4"/>
      <sheetName val="СГП_Дети-инв_до_16_лет4"/>
      <sheetName val="СГП_Многод__матери_ЧП4"/>
      <sheetName val="СГП_Многод__матери4"/>
      <sheetName val="СГП_Многод__семьи__ЧП4"/>
      <sheetName val="СГП_Многод__семьи_4"/>
      <sheetName val="СГП_жертвы_ЧП4"/>
      <sheetName val="СГП_жертвы4"/>
      <sheetName val="СГП_За_особые_заслуги_ЧП4"/>
      <sheetName val="СГП_За_особые_заслуги4"/>
      <sheetName val="погребение_пенсион_4"/>
      <sheetName val="погребение_получат__ГСП4"/>
      <sheetName val="оплата_по_версии_ВЖ4"/>
      <sheetName val="111_свод_мэ4"/>
      <sheetName val="Тариф___БДО_17697_2013_4"/>
      <sheetName val="111_расш_4"/>
      <sheetName val="Тариф__внештатников_(2)4"/>
      <sheetName val="131_рабоч__(2)4"/>
      <sheetName val="131_осн__техперсон_(2)4"/>
      <sheetName val="136_(2)4"/>
      <sheetName val="136_рашифровка_(2)4"/>
      <sheetName val="144__4"/>
      <sheetName val="144гсм___4"/>
      <sheetName val="144_топливо_(2)4"/>
      <sheetName val="144_остальное4"/>
      <sheetName val="свод_149_(2)4"/>
      <sheetName val="149_расхмат_(2)4"/>
      <sheetName val="149_прочие_(2)4"/>
      <sheetName val="151_свод4"/>
      <sheetName val="151_вода4"/>
      <sheetName val="151_электр4"/>
      <sheetName val="151_отоп4"/>
      <sheetName val="Факт_(2)4"/>
      <sheetName val="151_факт_(2)4"/>
      <sheetName val="159_свод_(2)4"/>
      <sheetName val="159расш_4"/>
      <sheetName val="159_рем4"/>
      <sheetName val="форма_по_текущ_ремонту_(2)4"/>
      <sheetName val="161__(2)4"/>
      <sheetName val="161_рашифровка4"/>
      <sheetName val="_свод_по_104_подпрограмме__(2)4"/>
      <sheetName val="104свод_(3)4"/>
      <sheetName val="104_(3)4"/>
      <sheetName val="152_4"/>
      <sheetName val="152интернет_(3)4"/>
      <sheetName val="159-орган_(3)4"/>
      <sheetName val="159_рем_(2)4"/>
      <sheetName val="159_прогр__(3)4"/>
      <sheetName val="159_орг_техн__(3)4"/>
      <sheetName val="Описание_проекта4"/>
      <sheetName val="Курсы_валют4"/>
      <sheetName val="КПВЭД_(2)4"/>
      <sheetName val="титульн_4"/>
      <sheetName val="СВОД_фГУ_001_104_ЦА+ДКК+КМ4"/>
      <sheetName val="СВОД_фГУ_001_104_ЦА+КМ4"/>
      <sheetName val="149_фГУ_-_20134"/>
      <sheetName val="Дин_1494"/>
      <sheetName val="149_расх_материалы4"/>
      <sheetName val="149_расх_для_вычислит_техн_4"/>
      <sheetName val="159_фГУ_обслуж4"/>
      <sheetName val="159_фГУ_прочие_услуги4"/>
      <sheetName val="Дин_1594"/>
      <sheetName val="149_сертификация4"/>
      <sheetName val="159_обслуж_орг_и_выч_техн_4"/>
      <sheetName val="159_обслуж_ПП4"/>
      <sheetName val="тит_л4"/>
      <sheetName val="свод_прогр_0063"/>
      <sheetName val="числ_4"/>
      <sheetName val="111_осн_6"/>
      <sheetName val="111_рабоч_6"/>
      <sheetName val="113_расш3"/>
      <sheetName val="расш__121,1223"/>
      <sheetName val="131_расш_крысы3"/>
      <sheetName val="131_расш_люди3"/>
      <sheetName val="132_свод3"/>
      <sheetName val="свод_1393"/>
      <sheetName val="139_канц_6"/>
      <sheetName val="139_зч3"/>
      <sheetName val="139_мягк_7"/>
      <sheetName val="139_авт3"/>
      <sheetName val="141_свод3"/>
      <sheetName val="141_вода3"/>
      <sheetName val="141_полив3"/>
      <sheetName val="141_факт3"/>
      <sheetName val="141_электр3"/>
      <sheetName val="141_отоп3"/>
      <sheetName val="141_топливо3"/>
      <sheetName val="149_свод3"/>
      <sheetName val="149_расш_6"/>
      <sheetName val="149_расш__(2)3"/>
      <sheetName val="149_рем3"/>
      <sheetName val="151_расш3"/>
      <sheetName val="свод_0213"/>
      <sheetName val="вычисл__техн6"/>
      <sheetName val="411_автотр_6"/>
      <sheetName val="411_мебель3"/>
      <sheetName val="431,433-кап_ремонт3"/>
      <sheetName val="Прейскурант-2009_3"/>
      <sheetName val="Норма_времени-73"/>
      <sheetName val="мат_затраты3"/>
      <sheetName val="накладт_расходы3"/>
      <sheetName val="свод_прогр_006__2_3"/>
      <sheetName val="прил_613"/>
      <sheetName val="для_гос__предп_допол3"/>
      <sheetName val="тариф_лаб_исл_3"/>
      <sheetName val="тариф_дезинфекция3"/>
      <sheetName val="111_осн_7"/>
      <sheetName val="111_рабоч_7"/>
      <sheetName val="111_осн__лаб_исл_3"/>
      <sheetName val="111_рабоч__лаб__исл_3"/>
      <sheetName val="111_осн__дезинфекция3"/>
      <sheetName val="111_рабоч__дезинфекция3"/>
      <sheetName val="113_лаб_исл_3"/>
      <sheetName val="113_расш_лаб__исл_3"/>
      <sheetName val="113_дезинфекция3"/>
      <sheetName val="113_расш_дезинфекция3"/>
      <sheetName val="121_лаб__исл3"/>
      <sheetName val="121_дезинфекция3"/>
      <sheetName val="122_лаб__исл_3"/>
      <sheetName val="122_дезинфекция3"/>
      <sheetName val="расш__121_1223"/>
      <sheetName val="расш__121_122_лаб__исл_3"/>
      <sheetName val="расш__121_122_дезинфекция3"/>
      <sheetName val="страхование_людей3"/>
      <sheetName val="132_свод_МФ3"/>
      <sheetName val="132_свод_по_мед___2_3"/>
      <sheetName val="132_свод_по_мед_3"/>
      <sheetName val="132_с_подпись3"/>
      <sheetName val="132_1__эпид_фонд_3"/>
      <sheetName val="132_расш__по_дезинф_3"/>
      <sheetName val="свод_139__лаб_ислед_3"/>
      <sheetName val="свод_139__дезинфекция_3"/>
      <sheetName val="139__лаб_ислед_3"/>
      <sheetName val="139__дезинфекция_3"/>
      <sheetName val="139_канц_7"/>
      <sheetName val="139_канц___лаб_ислед_3"/>
      <sheetName val="139_канц___дезинфекция_3"/>
      <sheetName val="139_мягк_8"/>
      <sheetName val="139_мягк___лаб__ислед_3"/>
      <sheetName val="139_мягк___дезинфекция_3"/>
      <sheetName val="139гсм__2_3"/>
      <sheetName val="141_факт__2_3"/>
      <sheetName val="147__лаб__ислед_3"/>
      <sheetName val="147__дезинфекция_3"/>
      <sheetName val="149_расш_7"/>
      <sheetName val="149_расш___2_3"/>
      <sheetName val="159__по_факту_3"/>
      <sheetName val="вычисл__техн7"/>
      <sheetName val="411_автотр_7"/>
      <sheetName val="Обл_без_изм3"/>
      <sheetName val="доб_без_изм_стажа3"/>
      <sheetName val="опц_без_изм_ст3"/>
      <sheetName val="Кожвен_без_изм3"/>
      <sheetName val="Дет_стом_без_изм3"/>
      <sheetName val="онко_без_изм3"/>
      <sheetName val="айырт_без_изм3"/>
      <sheetName val="Арык_без_изм3"/>
      <sheetName val="Акж_без_изм3"/>
      <sheetName val="Ленин_без_изм3"/>
      <sheetName val="Акк_без_изм3"/>
      <sheetName val="Жалын_без_из3"/>
      <sheetName val="Явл_црб_без_изм3"/>
      <sheetName val="Корн_без_изм3"/>
      <sheetName val="Явл_СВА_без_изм3"/>
      <sheetName val="Жам_без_изм3"/>
      <sheetName val="благ_без_изм3"/>
      <sheetName val="Мир_без_изм3"/>
      <sheetName val="Жум_без_изм3"/>
      <sheetName val="Сов_без_изм3"/>
      <sheetName val="Караг_без_изм3"/>
      <sheetName val="возв_без_изм3"/>
      <sheetName val="пол_без_изм3"/>
      <sheetName val="Кыз_без_изм3"/>
      <sheetName val="Сок_без_изм3"/>
      <sheetName val="Арх_без_изм_3"/>
      <sheetName val="Петер_без_изм3"/>
      <sheetName val="Мам_без_изм3"/>
      <sheetName val="Красн_без_изм3"/>
      <sheetName val="Муср_без_изм3"/>
      <sheetName val="Чист_без_изм3"/>
      <sheetName val="Руз_без_изм3"/>
      <sheetName val="нов_без_изм_стажа3"/>
      <sheetName val="Тайын_без_изм3"/>
      <sheetName val="Чкал_без_изм3"/>
      <sheetName val="Кел_без_изм3"/>
      <sheetName val="Б-Изюм_без_изм3"/>
      <sheetName val="Темир_без_изм3"/>
      <sheetName val="Тим_ЦРБ_без_изм3"/>
      <sheetName val="Степ_без_изм3"/>
      <sheetName val="Мич_без_изм_ст3"/>
      <sheetName val="Акс_без_изм3"/>
      <sheetName val="уал_без_изм3"/>
      <sheetName val="Шал_без_изм3"/>
      <sheetName val="1_пол_без_изм3"/>
      <sheetName val="2_пол_без_изм3"/>
      <sheetName val="3_пол__без_изм3"/>
      <sheetName val="Дет_пол_без_изм3"/>
      <sheetName val="Жен_без_изм3"/>
      <sheetName val="денс_без_стажа3"/>
      <sheetName val="Стом_без_изм3"/>
      <sheetName val="ЖД_без_изм3"/>
      <sheetName val="2_бол_без_изм3"/>
      <sheetName val="3_бол_без_изм3"/>
      <sheetName val="Токуши_без_изм3"/>
      <sheetName val="Свод_2006_без_стажа3"/>
      <sheetName val="благ_без_изм_стажа3"/>
      <sheetName val="Тимир_без_изм3"/>
      <sheetName val="возв_без_изм_стажа3"/>
      <sheetName val="Кыз_црб_без_изм3"/>
      <sheetName val="бкаг_бдз_изм_стажа3"/>
      <sheetName val="СВОД_-1113"/>
      <sheetName val="СВОД_-113_леп_пособое3"/>
      <sheetName val="СВОД_-113_мат_помощь3"/>
      <sheetName val="Аксукент_РП_3"/>
      <sheetName val="ШГДП_№3_3"/>
      <sheetName val="ШГП_73"/>
      <sheetName val="Казыгурт_РП3"/>
      <sheetName val="ШГДП_№_1_3"/>
      <sheetName val="Мырзакент_РП_3"/>
      <sheetName val="Сарыагаш_РП_3"/>
      <sheetName val="ШГП_№53"/>
      <sheetName val="Асыката_РП_3"/>
      <sheetName val="Атакент_РП_3"/>
      <sheetName val="Байдибек_РП3"/>
      <sheetName val="Ордабасы_РП_3"/>
      <sheetName val="Сайрам_РП3"/>
      <sheetName val="ШГП_43"/>
      <sheetName val="Кентау_ГП_3"/>
      <sheetName val="Абай_РП3"/>
      <sheetName val="Арыс_РП3"/>
      <sheetName val="Ленгер_РП3"/>
      <sheetName val="Отрар_РП3"/>
      <sheetName val="Карабулак_РП3"/>
      <sheetName val="Жетисай_РП3"/>
      <sheetName val="Толеби_РП_3"/>
      <sheetName val="Туркестан_РП_3"/>
      <sheetName val="_ШГДП-23"/>
      <sheetName val="ШГП_№13"/>
      <sheetName val="СВА_Бейбит_3"/>
      <sheetName val="СВА_АЯТ3"/>
      <sheetName val="Поликлиника_Чапаевка3"/>
      <sheetName val="МКТУ_клиника_3"/>
      <sheetName val="СВА_№13"/>
      <sheetName val="Тюлькубас_РП3"/>
      <sheetName val="СВА_Кайтпас_3"/>
      <sheetName val="Мед__служба_трнаспорта3"/>
      <sheetName val="Созак_РП3"/>
      <sheetName val="СВА_№23"/>
      <sheetName val="ШГП_№23"/>
      <sheetName val="Шардара_РП3"/>
      <sheetName val="МБ_на15_02_113"/>
      <sheetName val="2011_для_пров_договора3"/>
      <sheetName val="План_ГЗ3"/>
      <sheetName val="Источник_финансирования3"/>
      <sheetName val="Способ_закупки3"/>
      <sheetName val="Вид_предмета3"/>
      <sheetName val="Тип_пункта_плана3"/>
      <sheetName val="Служебный_ФКРБ3"/>
      <sheetName val="расчет_зар_пл_3"/>
      <sheetName val="2011_ВОП,участ3"/>
      <sheetName val="данные_лечебников3"/>
      <sheetName val="доп_сог_шт_СМП3"/>
      <sheetName val="СЗП_Врачи,СМП3"/>
      <sheetName val="доп_сог_шт_СМП_Город3"/>
      <sheetName val="в_бух3"/>
      <sheetName val="расш_152-113"/>
      <sheetName val="на_уточнение3"/>
      <sheetName val="БЗ_на_уточн__2008_г_3"/>
      <sheetName val="2_ВАР_ЧП_СВОД_(2)3"/>
      <sheetName val="2_ВАР_ЧП_СВОД3"/>
      <sheetName val="2_ВАР_ЧП_ожид_испол_2008_г_3"/>
      <sheetName val="1_ВАР_СВОД3"/>
      <sheetName val="1_ВАР_ожид_испол_2008_г_3"/>
      <sheetName val="Пенсия_3"/>
      <sheetName val="Пенсия_ЧП3"/>
      <sheetName val="Базовая_пенсия_чист_потр3"/>
      <sheetName val="Базовая_пенсия3"/>
      <sheetName val="ГСП_по_инвалидн__чп3"/>
      <sheetName val="ГСП_по_инвалидн_3"/>
      <sheetName val="ГСП_по_утери_корм__чп3"/>
      <sheetName val="ГСП_по_утери_корм_3"/>
      <sheetName val="ГСП_по_возрасту_чп3"/>
      <sheetName val="ГСП_по_возрасту3"/>
      <sheetName val="по_уходу_до_года_ЧП3"/>
      <sheetName val="по_уходу_до_года3"/>
      <sheetName val="По_списку_№1,2_ЧП3"/>
      <sheetName val="По_списку_№1,23"/>
      <sheetName val="СГП_Инв_ВОВ_ЧП3"/>
      <sheetName val="СГП_Инв_ВОВ3"/>
      <sheetName val="СГП_Уч_ВОВ_ЧП3"/>
      <sheetName val="СГП_Уч_ВОВ3"/>
      <sheetName val="СГП_Прир__к_инв_ВОВ_ЧП3"/>
      <sheetName val="СГП_Прир__к_инв_ВОВ3"/>
      <sheetName val="СГП_Прир__к_уч_ВОВ_ЧП3"/>
      <sheetName val="СГП_Прир__к_уч_ВОВ3"/>
      <sheetName val="СГП_Вдовы_ЧП3"/>
      <sheetName val="СГП_Вдовы3"/>
      <sheetName val="СГП_Жены_ЧП3"/>
      <sheetName val="СГП_Жены3"/>
      <sheetName val="СГП_Герои_ЧП3"/>
      <sheetName val="СГП_Герои3"/>
      <sheetName val="СГП_Семьи_погибших_ЧП3"/>
      <sheetName val="СГП_Семьи_погибших3"/>
      <sheetName val="СГП_Труж_тыла_ЧП3"/>
      <sheetName val="СГП_Труж_тыла3"/>
      <sheetName val="СГП_Уч__ЧАЭС_ЧП3"/>
      <sheetName val="СГП_Уч__ЧАЭС3"/>
      <sheetName val="СГП_Ин_1и2гр__ЧП3"/>
      <sheetName val="СГП_Ин_1и2гр_3"/>
      <sheetName val="СГП_Ин_3гр__ЧП3"/>
      <sheetName val="СГП_Ин_3гр_3"/>
      <sheetName val="СГП_Дети-инв_до_16_лет_ЧП3"/>
      <sheetName val="СГП_Дети-инв_до_16_лет3"/>
      <sheetName val="СГП_Многод__матери_ЧП3"/>
      <sheetName val="СГП_Многод__матери3"/>
      <sheetName val="СГП_Многод__семьи__ЧП3"/>
      <sheetName val="СГП_Многод__семьи_3"/>
      <sheetName val="СГП_жертвы_ЧП3"/>
      <sheetName val="СГП_жертвы3"/>
      <sheetName val="СГП_За_особые_заслуги_ЧП3"/>
      <sheetName val="СГП_За_особые_заслуги3"/>
      <sheetName val="погребение_пенсион_3"/>
      <sheetName val="погребение_получат__ГСП3"/>
      <sheetName val="оплата_по_версии_ВЖ3"/>
      <sheetName val="111_свод_мэ3"/>
      <sheetName val="Тариф___БДО_17697_2013_3"/>
      <sheetName val="111_расш_3"/>
      <sheetName val="Тариф__внештатников_(2)3"/>
      <sheetName val="131_рабоч__(2)3"/>
      <sheetName val="131_осн__техперсон_(2)3"/>
      <sheetName val="136_(2)3"/>
      <sheetName val="136_рашифровка_(2)3"/>
      <sheetName val="144__3"/>
      <sheetName val="144гсм___3"/>
      <sheetName val="144_топливо_(2)3"/>
      <sheetName val="144_остальное3"/>
      <sheetName val="свод_149_(2)3"/>
      <sheetName val="149_расхмат_(2)3"/>
      <sheetName val="149_прочие_(2)3"/>
      <sheetName val="151_свод3"/>
      <sheetName val="151_вода3"/>
      <sheetName val="151_электр3"/>
      <sheetName val="151_отоп3"/>
      <sheetName val="Факт_(2)3"/>
      <sheetName val="151_факт_(2)3"/>
      <sheetName val="159_свод_(2)3"/>
      <sheetName val="159расш_3"/>
      <sheetName val="159_рем3"/>
      <sheetName val="форма_по_текущ_ремонту_(2)3"/>
      <sheetName val="161__(2)3"/>
      <sheetName val="161_рашифровка3"/>
      <sheetName val="_свод_по_104_подпрограмме__(2)3"/>
      <sheetName val="104свод_(3)3"/>
      <sheetName val="104_(3)3"/>
      <sheetName val="152_3"/>
      <sheetName val="152интернет_(3)3"/>
      <sheetName val="159-орган_(3)3"/>
      <sheetName val="159_рем_(2)3"/>
      <sheetName val="159_прогр__(3)3"/>
      <sheetName val="159_орг_техн__(3)3"/>
      <sheetName val="Описание_проекта3"/>
      <sheetName val="Курсы_валют3"/>
      <sheetName val="КПВЭД_(2)3"/>
      <sheetName val="титульн_3"/>
      <sheetName val="СВОД_фГУ_001_104_ЦА+ДКК+КМ3"/>
      <sheetName val="СВОД_фГУ_001_104_ЦА+КМ3"/>
      <sheetName val="149_фГУ_-_20133"/>
      <sheetName val="Дин_1493"/>
      <sheetName val="149_расх_материалы3"/>
      <sheetName val="149_расх_для_вычислит_техн_3"/>
      <sheetName val="159_фГУ_обслуж3"/>
      <sheetName val="159_фГУ_прочие_услуги3"/>
      <sheetName val="Дин_1593"/>
      <sheetName val="149_сертификация3"/>
      <sheetName val="159_обслуж_орг_и_выч_техн_3"/>
      <sheetName val="159_обслуж_ПП3"/>
      <sheetName val="тит_л7"/>
      <sheetName val="свод_прогр_0066"/>
      <sheetName val="числ_7"/>
      <sheetName val="111_осн_12"/>
      <sheetName val="111_рабоч_12"/>
      <sheetName val="113_расш6"/>
      <sheetName val="расш__121,1226"/>
      <sheetName val="131_расш_крысы6"/>
      <sheetName val="131_расш_люди6"/>
      <sheetName val="132_свод6"/>
      <sheetName val="свод_1396"/>
      <sheetName val="139_канц_12"/>
      <sheetName val="139_зч6"/>
      <sheetName val="139_мягк_13"/>
      <sheetName val="139_авт6"/>
      <sheetName val="141_свод6"/>
      <sheetName val="141_вода6"/>
      <sheetName val="141_полив6"/>
      <sheetName val="141_факт6"/>
      <sheetName val="141_электр6"/>
      <sheetName val="141_отоп6"/>
      <sheetName val="141_топливо6"/>
      <sheetName val="149_свод6"/>
      <sheetName val="149_расш_12"/>
      <sheetName val="149_расш__(2)6"/>
      <sheetName val="149_рем6"/>
      <sheetName val="151_расш6"/>
      <sheetName val="свод_0216"/>
      <sheetName val="вычисл__техн12"/>
      <sheetName val="411_автотр_12"/>
      <sheetName val="411_мебель6"/>
      <sheetName val="431,433-кап_ремонт6"/>
      <sheetName val="Прейскурант-2009_6"/>
      <sheetName val="Норма_времени-76"/>
      <sheetName val="мат_затраты6"/>
      <sheetName val="накладт_расходы6"/>
      <sheetName val="свод_прогр_006__2_6"/>
      <sheetName val="прил_616"/>
      <sheetName val="для_гос__предп_допол6"/>
      <sheetName val="тариф_лаб_исл_6"/>
      <sheetName val="тариф_дезинфекция6"/>
      <sheetName val="111_осн_13"/>
      <sheetName val="111_рабоч_13"/>
      <sheetName val="111_осн__лаб_исл_6"/>
      <sheetName val="111_рабоч__лаб__исл_6"/>
      <sheetName val="111_осн__дезинфекция6"/>
      <sheetName val="111_рабоч__дезинфекция6"/>
      <sheetName val="113_лаб_исл_6"/>
      <sheetName val="113_расш_лаб__исл_6"/>
      <sheetName val="113_дезинфекция6"/>
      <sheetName val="113_расш_дезинфекция6"/>
      <sheetName val="121_лаб__исл6"/>
      <sheetName val="121_дезинфекция6"/>
      <sheetName val="122_лаб__исл_6"/>
      <sheetName val="122_дезинфекция6"/>
      <sheetName val="расш__121_1226"/>
      <sheetName val="расш__121_122_лаб__исл_6"/>
      <sheetName val="расш__121_122_дезинфекция6"/>
      <sheetName val="страхование_людей6"/>
      <sheetName val="132_свод_МФ6"/>
      <sheetName val="132_свод_по_мед___2_6"/>
      <sheetName val="132_свод_по_мед_6"/>
      <sheetName val="132_с_подпись6"/>
      <sheetName val="132_1__эпид_фонд_6"/>
      <sheetName val="132_расш__по_дезинф_6"/>
      <sheetName val="свод_139__лаб_ислед_6"/>
      <sheetName val="свод_139__дезинфекция_6"/>
      <sheetName val="139__лаб_ислед_6"/>
      <sheetName val="139__дезинфекция_6"/>
      <sheetName val="139_канц_13"/>
      <sheetName val="139_канц___лаб_ислед_6"/>
      <sheetName val="139_канц___дезинфекция_6"/>
      <sheetName val="139_мягк_14"/>
      <sheetName val="139_мягк___лаб__ислед_6"/>
      <sheetName val="139_мягк___дезинфекция_6"/>
      <sheetName val="139гсм__2_6"/>
      <sheetName val="141_факт__2_6"/>
      <sheetName val="147__лаб__ислед_6"/>
      <sheetName val="147__дезинфекция_6"/>
      <sheetName val="149_расш_13"/>
      <sheetName val="149_расш___2_6"/>
      <sheetName val="159__по_факту_6"/>
      <sheetName val="вычисл__техн13"/>
      <sheetName val="411_автотр_13"/>
      <sheetName val="Обл_без_изм6"/>
      <sheetName val="доб_без_изм_стажа6"/>
      <sheetName val="опц_без_изм_ст6"/>
      <sheetName val="Кожвен_без_изм6"/>
      <sheetName val="Дет_стом_без_изм6"/>
      <sheetName val="онко_без_изм6"/>
      <sheetName val="айырт_без_изм6"/>
      <sheetName val="Арык_без_изм6"/>
      <sheetName val="Акж_без_изм6"/>
      <sheetName val="Ленин_без_изм6"/>
      <sheetName val="Акк_без_изм6"/>
      <sheetName val="Жалын_без_из6"/>
      <sheetName val="Явл_црб_без_изм6"/>
      <sheetName val="Корн_без_изм6"/>
      <sheetName val="Явл_СВА_без_изм6"/>
      <sheetName val="Жам_без_изм6"/>
      <sheetName val="благ_без_изм6"/>
      <sheetName val="Мир_без_изм6"/>
      <sheetName val="Жум_без_изм6"/>
      <sheetName val="Сов_без_изм6"/>
      <sheetName val="Караг_без_изм6"/>
      <sheetName val="возв_без_изм6"/>
      <sheetName val="пол_без_изм6"/>
      <sheetName val="Кыз_без_изм6"/>
      <sheetName val="Сок_без_изм6"/>
      <sheetName val="Арх_без_изм_6"/>
      <sheetName val="Петер_без_изм6"/>
      <sheetName val="Мам_без_изм6"/>
      <sheetName val="Красн_без_изм6"/>
      <sheetName val="Муср_без_изм6"/>
      <sheetName val="Чист_без_изм6"/>
      <sheetName val="Руз_без_изм6"/>
      <sheetName val="нов_без_изм_стажа6"/>
      <sheetName val="Тайын_без_изм6"/>
      <sheetName val="Чкал_без_изм6"/>
      <sheetName val="Кел_без_изм6"/>
      <sheetName val="Б-Изюм_без_изм6"/>
      <sheetName val="Темир_без_изм6"/>
      <sheetName val="Тим_ЦРБ_без_изм6"/>
      <sheetName val="Степ_без_изм6"/>
      <sheetName val="Мич_без_изм_ст6"/>
      <sheetName val="Акс_без_изм6"/>
      <sheetName val="уал_без_изм6"/>
      <sheetName val="Шал_без_изм6"/>
      <sheetName val="1_пол_без_изм6"/>
      <sheetName val="2_пол_без_изм6"/>
      <sheetName val="3_пол__без_изм6"/>
      <sheetName val="Дет_пол_без_изм6"/>
      <sheetName val="Жен_без_изм6"/>
      <sheetName val="денс_без_стажа6"/>
      <sheetName val="Стом_без_изм6"/>
      <sheetName val="ЖД_без_изм6"/>
      <sheetName val="2_бол_без_изм6"/>
      <sheetName val="3_бол_без_изм6"/>
      <sheetName val="Токуши_без_изм6"/>
      <sheetName val="Свод_2006_без_стажа6"/>
      <sheetName val="благ_без_изм_стажа6"/>
      <sheetName val="Тимир_без_изм6"/>
      <sheetName val="возв_без_изм_стажа6"/>
      <sheetName val="Кыз_црб_без_изм6"/>
      <sheetName val="бкаг_бдз_изм_стажа6"/>
      <sheetName val="СВОД_-1116"/>
      <sheetName val="СВОД_-113_леп_пособое6"/>
      <sheetName val="СВОД_-113_мат_помощь6"/>
      <sheetName val="Аксукент_РП_6"/>
      <sheetName val="ШГДП_№3_6"/>
      <sheetName val="ШГП_76"/>
      <sheetName val="Казыгурт_РП6"/>
      <sheetName val="ШГДП_№_1_6"/>
      <sheetName val="Мырзакент_РП_6"/>
      <sheetName val="Сарыагаш_РП_6"/>
      <sheetName val="ШГП_№56"/>
      <sheetName val="Асыката_РП_6"/>
      <sheetName val="Атакент_РП_6"/>
      <sheetName val="Байдибек_РП6"/>
      <sheetName val="Ордабасы_РП_6"/>
      <sheetName val="Сайрам_РП6"/>
      <sheetName val="ШГП_46"/>
      <sheetName val="Кентау_ГП_6"/>
      <sheetName val="Абай_РП6"/>
      <sheetName val="Арыс_РП6"/>
      <sheetName val="Ленгер_РП6"/>
      <sheetName val="Отрар_РП6"/>
      <sheetName val="Карабулак_РП6"/>
      <sheetName val="Жетисай_РП6"/>
      <sheetName val="Толеби_РП_6"/>
      <sheetName val="Туркестан_РП_6"/>
      <sheetName val="_ШГДП-26"/>
      <sheetName val="ШГП_№16"/>
      <sheetName val="СВА_Бейбит_6"/>
      <sheetName val="СВА_АЯТ6"/>
      <sheetName val="Поликлиника_Чапаевка6"/>
      <sheetName val="МКТУ_клиника_6"/>
      <sheetName val="СВА_№16"/>
      <sheetName val="Тюлькубас_РП6"/>
      <sheetName val="СВА_Кайтпас_6"/>
      <sheetName val="Мед__служба_трнаспорта6"/>
      <sheetName val="Созак_РП6"/>
      <sheetName val="СВА_№26"/>
      <sheetName val="ШГП_№26"/>
      <sheetName val="Шардара_РП6"/>
      <sheetName val="МБ_на15_02_116"/>
      <sheetName val="2011_для_пров_договора6"/>
      <sheetName val="План_ГЗ6"/>
      <sheetName val="Источник_финансирования6"/>
      <sheetName val="Способ_закупки6"/>
      <sheetName val="Вид_предмета6"/>
      <sheetName val="Тип_пункта_плана6"/>
      <sheetName val="Служебный_ФКРБ6"/>
      <sheetName val="расчет_зар_пл_6"/>
      <sheetName val="2011_ВОП,участ6"/>
      <sheetName val="данные_лечебников6"/>
      <sheetName val="доп_сог_шт_СМП6"/>
      <sheetName val="СЗП_Врачи,СМП6"/>
      <sheetName val="доп_сог_шт_СМП_Город6"/>
      <sheetName val="в_бух6"/>
      <sheetName val="расш_152-116"/>
      <sheetName val="на_уточнение6"/>
      <sheetName val="БЗ_на_уточн__2008_г_6"/>
      <sheetName val="2_ВАР_ЧП_СВОД_(2)6"/>
      <sheetName val="2_ВАР_ЧП_СВОД6"/>
      <sheetName val="2_ВАР_ЧП_ожид_испол_2008_г_6"/>
      <sheetName val="1_ВАР_СВОД6"/>
      <sheetName val="1_ВАР_ожид_испол_2008_г_6"/>
      <sheetName val="Пенсия_6"/>
      <sheetName val="Пенсия_ЧП6"/>
      <sheetName val="Базовая_пенсия_чист_потр6"/>
      <sheetName val="Базовая_пенсия6"/>
      <sheetName val="ГСП_по_инвалидн__чп6"/>
      <sheetName val="ГСП_по_инвалидн_6"/>
      <sheetName val="ГСП_по_утери_корм__чп6"/>
      <sheetName val="ГСП_по_утери_корм_6"/>
      <sheetName val="ГСП_по_возрасту_чп6"/>
      <sheetName val="ГСП_по_возрасту6"/>
      <sheetName val="по_уходу_до_года_ЧП6"/>
      <sheetName val="по_уходу_до_года6"/>
      <sheetName val="По_списку_№1,2_ЧП6"/>
      <sheetName val="По_списку_№1,26"/>
      <sheetName val="СГП_Инв_ВОВ_ЧП6"/>
      <sheetName val="СГП_Инв_ВОВ6"/>
      <sheetName val="СГП_Уч_ВОВ_ЧП6"/>
      <sheetName val="СГП_Уч_ВОВ6"/>
      <sheetName val="СГП_Прир__к_инв_ВОВ_ЧП6"/>
      <sheetName val="СГП_Прир__к_инв_ВОВ6"/>
      <sheetName val="СГП_Прир__к_уч_ВОВ_ЧП6"/>
      <sheetName val="СГП_Прир__к_уч_ВОВ6"/>
      <sheetName val="СГП_Вдовы_ЧП6"/>
      <sheetName val="СГП_Вдовы6"/>
      <sheetName val="СГП_Жены_ЧП6"/>
      <sheetName val="СГП_Жены6"/>
      <sheetName val="СГП_Герои_ЧП6"/>
      <sheetName val="СГП_Герои6"/>
      <sheetName val="СГП_Семьи_погибших_ЧП6"/>
      <sheetName val="СГП_Семьи_погибших6"/>
      <sheetName val="СГП_Труж_тыла_ЧП6"/>
      <sheetName val="СГП_Труж_тыла6"/>
      <sheetName val="СГП_Уч__ЧАЭС_ЧП6"/>
      <sheetName val="СГП_Уч__ЧАЭС6"/>
      <sheetName val="СГП_Ин_1и2гр__ЧП6"/>
      <sheetName val="СГП_Ин_1и2гр_6"/>
      <sheetName val="СГП_Ин_3гр__ЧП6"/>
      <sheetName val="СГП_Ин_3гр_6"/>
      <sheetName val="СГП_Дети-инв_до_16_лет_ЧП6"/>
      <sheetName val="СГП_Дети-инв_до_16_лет6"/>
      <sheetName val="СГП_Многод__матери_ЧП6"/>
      <sheetName val="СГП_Многод__матери6"/>
      <sheetName val="СГП_Многод__семьи__ЧП6"/>
      <sheetName val="СГП_Многод__семьи_6"/>
      <sheetName val="СГП_жертвы_ЧП6"/>
      <sheetName val="СГП_жертвы6"/>
      <sheetName val="СГП_За_особые_заслуги_ЧП6"/>
      <sheetName val="СГП_За_особые_заслуги6"/>
      <sheetName val="погребение_пенсион_6"/>
      <sheetName val="погребение_получат__ГСП6"/>
      <sheetName val="оплата_по_версии_ВЖ6"/>
      <sheetName val="111_свод_мэ6"/>
      <sheetName val="Тариф___БДО_17697_2013_6"/>
      <sheetName val="111_расш_6"/>
      <sheetName val="Тариф__внештатников_(2)6"/>
      <sheetName val="131_рабоч__(2)6"/>
      <sheetName val="131_осн__техперсон_(2)6"/>
      <sheetName val="136_(2)6"/>
      <sheetName val="136_рашифровка_(2)6"/>
      <sheetName val="144__6"/>
      <sheetName val="144гсм___6"/>
      <sheetName val="144_топливо_(2)6"/>
      <sheetName val="144_остальное6"/>
      <sheetName val="свод_149_(2)6"/>
      <sheetName val="149_расхмат_(2)6"/>
      <sheetName val="149_прочие_(2)6"/>
      <sheetName val="151_свод6"/>
      <sheetName val="151_вода6"/>
      <sheetName val="151_электр6"/>
      <sheetName val="151_отоп6"/>
      <sheetName val="Факт_(2)6"/>
      <sheetName val="151_факт_(2)6"/>
      <sheetName val="159_свод_(2)6"/>
      <sheetName val="159расш_6"/>
      <sheetName val="159_рем6"/>
      <sheetName val="форма_по_текущ_ремонту_(2)6"/>
      <sheetName val="161__(2)6"/>
      <sheetName val="161_рашифровка6"/>
      <sheetName val="_свод_по_104_подпрограмме__(2)6"/>
      <sheetName val="104свод_(3)6"/>
      <sheetName val="104_(3)6"/>
      <sheetName val="152_6"/>
      <sheetName val="152интернет_(3)6"/>
      <sheetName val="159-орган_(3)6"/>
      <sheetName val="159_рем_(2)6"/>
      <sheetName val="159_прогр__(3)6"/>
      <sheetName val="159_орг_техн__(3)6"/>
      <sheetName val="Описание_проекта6"/>
      <sheetName val="Курсы_валют6"/>
      <sheetName val="КПВЭД_(2)6"/>
      <sheetName val="титульн_6"/>
      <sheetName val="СВОД_фГУ_001_104_ЦА+ДКК+КМ6"/>
      <sheetName val="СВОД_фГУ_001_104_ЦА+КМ6"/>
      <sheetName val="149_фГУ_-_20136"/>
      <sheetName val="Дин_1496"/>
      <sheetName val="149_расх_материалы6"/>
      <sheetName val="149_расх_для_вычислит_техн_6"/>
      <sheetName val="159_фГУ_обслуж6"/>
      <sheetName val="159_фГУ_прочие_услуги6"/>
      <sheetName val="Дин_1596"/>
      <sheetName val="149_сертификация6"/>
      <sheetName val="159_обслуж_орг_и_выч_техн_6"/>
      <sheetName val="159_обслуж_ПП6"/>
      <sheetName val="тит_л6"/>
      <sheetName val="свод_прогр_0065"/>
      <sheetName val="числ_6"/>
      <sheetName val="111_осн_10"/>
      <sheetName val="111_рабоч_10"/>
      <sheetName val="113_расш5"/>
      <sheetName val="расш__121,1225"/>
      <sheetName val="131_расш_крысы5"/>
      <sheetName val="131_расш_люди5"/>
      <sheetName val="132_свод5"/>
      <sheetName val="свод_1395"/>
      <sheetName val="139_канц_10"/>
      <sheetName val="139_зч5"/>
      <sheetName val="139_мягк_11"/>
      <sheetName val="139_авт5"/>
      <sheetName val="141_свод5"/>
      <sheetName val="141_вода5"/>
      <sheetName val="141_полив5"/>
      <sheetName val="141_факт5"/>
      <sheetName val="141_электр5"/>
      <sheetName val="141_отоп5"/>
      <sheetName val="141_топливо5"/>
      <sheetName val="149_свод5"/>
      <sheetName val="149_расш_10"/>
      <sheetName val="149_расш__(2)5"/>
      <sheetName val="149_рем5"/>
      <sheetName val="151_расш5"/>
      <sheetName val="свод_0215"/>
      <sheetName val="вычисл__техн10"/>
      <sheetName val="411_автотр_10"/>
      <sheetName val="411_мебель5"/>
      <sheetName val="431,433-кап_ремонт5"/>
      <sheetName val="Прейскурант-2009_5"/>
      <sheetName val="Норма_времени-75"/>
      <sheetName val="мат_затраты5"/>
      <sheetName val="накладт_расходы5"/>
      <sheetName val="свод_прогр_006__2_5"/>
      <sheetName val="прил_615"/>
      <sheetName val="для_гос__предп_допол5"/>
      <sheetName val="тариф_лаб_исл_5"/>
      <sheetName val="тариф_дезинфекция5"/>
      <sheetName val="111_осн_11"/>
      <sheetName val="111_рабоч_11"/>
      <sheetName val="111_осн__лаб_исл_5"/>
      <sheetName val="111_рабоч__лаб__исл_5"/>
      <sheetName val="111_осн__дезинфекция5"/>
      <sheetName val="111_рабоч__дезинфекция5"/>
      <sheetName val="113_лаб_исл_5"/>
      <sheetName val="113_расш_лаб__исл_5"/>
      <sheetName val="113_дезинфекция5"/>
      <sheetName val="113_расш_дезинфекция5"/>
      <sheetName val="121_лаб__исл5"/>
      <sheetName val="121_дезинфекция5"/>
      <sheetName val="122_лаб__исл_5"/>
      <sheetName val="122_дезинфекция5"/>
      <sheetName val="расш__121_1225"/>
      <sheetName val="расш__121_122_лаб__исл_5"/>
      <sheetName val="расш__121_122_дезинфекция5"/>
      <sheetName val="страхование_людей5"/>
      <sheetName val="132_свод_МФ5"/>
      <sheetName val="132_свод_по_мед___2_5"/>
      <sheetName val="132_свод_по_мед_5"/>
      <sheetName val="132_с_подпись5"/>
      <sheetName val="132_1__эпид_фонд_5"/>
      <sheetName val="132_расш__по_дезинф_5"/>
      <sheetName val="свод_139__лаб_ислед_5"/>
      <sheetName val="свод_139__дезинфекция_5"/>
      <sheetName val="139__лаб_ислед_5"/>
      <sheetName val="139__дезинфекция_5"/>
      <sheetName val="139_канц_11"/>
      <sheetName val="139_канц___лаб_ислед_5"/>
      <sheetName val="139_канц___дезинфекция_5"/>
      <sheetName val="139_мягк_12"/>
      <sheetName val="139_мягк___лаб__ислед_5"/>
      <sheetName val="139_мягк___дезинфекция_5"/>
      <sheetName val="139гсм__2_5"/>
      <sheetName val="141_факт__2_5"/>
      <sheetName val="147__лаб__ислед_5"/>
      <sheetName val="147__дезинфекция_5"/>
      <sheetName val="149_расш_11"/>
      <sheetName val="149_расш___2_5"/>
      <sheetName val="159__по_факту_5"/>
      <sheetName val="вычисл__техн11"/>
      <sheetName val="411_автотр_11"/>
      <sheetName val="Обл_без_изм5"/>
      <sheetName val="доб_без_изм_стажа5"/>
      <sheetName val="опц_без_изм_ст5"/>
      <sheetName val="Кожвен_без_изм5"/>
      <sheetName val="Дет_стом_без_изм5"/>
      <sheetName val="онко_без_изм5"/>
      <sheetName val="айырт_без_изм5"/>
      <sheetName val="Арык_без_изм5"/>
      <sheetName val="Акж_без_изм5"/>
      <sheetName val="Ленин_без_изм5"/>
      <sheetName val="Акк_без_изм5"/>
      <sheetName val="Жалын_без_из5"/>
      <sheetName val="Явл_црб_без_изм5"/>
      <sheetName val="Корн_без_изм5"/>
      <sheetName val="Явл_СВА_без_изм5"/>
      <sheetName val="Жам_без_изм5"/>
      <sheetName val="благ_без_изм5"/>
      <sheetName val="Мир_без_изм5"/>
      <sheetName val="Жум_без_изм5"/>
      <sheetName val="Сов_без_изм5"/>
      <sheetName val="Караг_без_изм5"/>
      <sheetName val="возв_без_изм5"/>
      <sheetName val="пол_без_изм5"/>
      <sheetName val="Кыз_без_изм5"/>
      <sheetName val="Сок_без_изм5"/>
      <sheetName val="Арх_без_изм_5"/>
      <sheetName val="Петер_без_изм5"/>
      <sheetName val="Мам_без_изм5"/>
      <sheetName val="Красн_без_изм5"/>
      <sheetName val="Муср_без_изм5"/>
      <sheetName val="Чист_без_изм5"/>
      <sheetName val="Руз_без_изм5"/>
      <sheetName val="нов_без_изм_стажа5"/>
      <sheetName val="Тайын_без_изм5"/>
      <sheetName val="Чкал_без_изм5"/>
      <sheetName val="Кел_без_изм5"/>
      <sheetName val="Б-Изюм_без_изм5"/>
      <sheetName val="Темир_без_изм5"/>
      <sheetName val="Тим_ЦРБ_без_изм5"/>
      <sheetName val="Степ_без_изм5"/>
      <sheetName val="Мич_без_изм_ст5"/>
      <sheetName val="Акс_без_изм5"/>
      <sheetName val="уал_без_изм5"/>
      <sheetName val="Шал_без_изм5"/>
      <sheetName val="1_пол_без_изм5"/>
      <sheetName val="2_пол_без_изм5"/>
      <sheetName val="3_пол__без_изм5"/>
      <sheetName val="Дет_пол_без_изм5"/>
      <sheetName val="Жен_без_изм5"/>
      <sheetName val="денс_без_стажа5"/>
      <sheetName val="Стом_без_изм5"/>
      <sheetName val="ЖД_без_изм5"/>
      <sheetName val="2_бол_без_изм5"/>
      <sheetName val="3_бол_без_изм5"/>
      <sheetName val="Токуши_без_изм5"/>
      <sheetName val="Свод_2006_без_стажа5"/>
      <sheetName val="благ_без_изм_стажа5"/>
      <sheetName val="Тимир_без_изм5"/>
      <sheetName val="возв_без_изм_стажа5"/>
      <sheetName val="Кыз_црб_без_изм5"/>
      <sheetName val="бкаг_бдз_изм_стажа5"/>
      <sheetName val="СВОД_-1115"/>
      <sheetName val="СВОД_-113_леп_пособое5"/>
      <sheetName val="СВОД_-113_мат_помощь5"/>
      <sheetName val="Аксукент_РП_5"/>
      <sheetName val="ШГДП_№3_5"/>
      <sheetName val="ШГП_75"/>
      <sheetName val="Казыгурт_РП5"/>
      <sheetName val="ШГДП_№_1_5"/>
      <sheetName val="Мырзакент_РП_5"/>
      <sheetName val="Сарыагаш_РП_5"/>
      <sheetName val="ШГП_№55"/>
      <sheetName val="Асыката_РП_5"/>
      <sheetName val="Атакент_РП_5"/>
      <sheetName val="Байдибек_РП5"/>
      <sheetName val="Ордабасы_РП_5"/>
      <sheetName val="Сайрам_РП5"/>
      <sheetName val="ШГП_45"/>
      <sheetName val="Кентау_ГП_5"/>
      <sheetName val="Абай_РП5"/>
      <sheetName val="Арыс_РП5"/>
      <sheetName val="Ленгер_РП5"/>
      <sheetName val="Отрар_РП5"/>
      <sheetName val="Карабулак_РП5"/>
      <sheetName val="Жетисай_РП5"/>
      <sheetName val="Толеби_РП_5"/>
      <sheetName val="Туркестан_РП_5"/>
      <sheetName val="_ШГДП-25"/>
      <sheetName val="ШГП_№15"/>
      <sheetName val="СВА_Бейбит_5"/>
      <sheetName val="СВА_АЯТ5"/>
      <sheetName val="Поликлиника_Чапаевка5"/>
      <sheetName val="МКТУ_клиника_5"/>
      <sheetName val="СВА_№15"/>
      <sheetName val="Тюлькубас_РП5"/>
      <sheetName val="СВА_Кайтпас_5"/>
      <sheetName val="Мед__служба_трнаспорта5"/>
      <sheetName val="Созак_РП5"/>
      <sheetName val="СВА_№25"/>
      <sheetName val="ШГП_№25"/>
      <sheetName val="Шардара_РП5"/>
      <sheetName val="МБ_на15_02_115"/>
      <sheetName val="2011_для_пров_договора5"/>
      <sheetName val="План_ГЗ5"/>
      <sheetName val="Источник_финансирования5"/>
      <sheetName val="Способ_закупки5"/>
      <sheetName val="Вид_предмета5"/>
      <sheetName val="Тип_пункта_плана5"/>
      <sheetName val="Служебный_ФКРБ5"/>
      <sheetName val="расчет_зар_пл_5"/>
      <sheetName val="2011_ВОП,участ5"/>
      <sheetName val="данные_лечебников5"/>
      <sheetName val="доп_сог_шт_СМП5"/>
      <sheetName val="СЗП_Врачи,СМП5"/>
      <sheetName val="доп_сог_шт_СМП_Город5"/>
      <sheetName val="в_бух5"/>
      <sheetName val="расш_152-115"/>
      <sheetName val="на_уточнение5"/>
      <sheetName val="БЗ_на_уточн__2008_г_5"/>
      <sheetName val="2_ВАР_ЧП_СВОД_(2)5"/>
      <sheetName val="2_ВАР_ЧП_СВОД5"/>
      <sheetName val="2_ВАР_ЧП_ожид_испол_2008_г_5"/>
      <sheetName val="1_ВАР_СВОД5"/>
      <sheetName val="1_ВАР_ожид_испол_2008_г_5"/>
      <sheetName val="Пенсия_5"/>
      <sheetName val="Пенсия_ЧП5"/>
      <sheetName val="Базовая_пенсия_чист_потр5"/>
      <sheetName val="Базовая_пенсия5"/>
      <sheetName val="ГСП_по_инвалидн__чп5"/>
      <sheetName val="ГСП_по_инвалидн_5"/>
      <sheetName val="ГСП_по_утери_корм__чп5"/>
      <sheetName val="ГСП_по_утери_корм_5"/>
      <sheetName val="ГСП_по_возрасту_чп5"/>
      <sheetName val="ГСП_по_возрасту5"/>
      <sheetName val="по_уходу_до_года_ЧП5"/>
      <sheetName val="по_уходу_до_года5"/>
      <sheetName val="По_списку_№1,2_ЧП5"/>
      <sheetName val="По_списку_№1,25"/>
      <sheetName val="СГП_Инв_ВОВ_ЧП5"/>
      <sheetName val="СГП_Инв_ВОВ5"/>
      <sheetName val="СГП_Уч_ВОВ_ЧП5"/>
      <sheetName val="СГП_Уч_ВОВ5"/>
      <sheetName val="СГП_Прир__к_инв_ВОВ_ЧП5"/>
      <sheetName val="СГП_Прир__к_инв_ВОВ5"/>
      <sheetName val="СГП_Прир__к_уч_ВОВ_ЧП5"/>
      <sheetName val="СГП_Прир__к_уч_ВОВ5"/>
      <sheetName val="СГП_Вдовы_ЧП5"/>
      <sheetName val="СГП_Вдовы5"/>
      <sheetName val="СГП_Жены_ЧП5"/>
      <sheetName val="СГП_Жены5"/>
      <sheetName val="СГП_Герои_ЧП5"/>
      <sheetName val="СГП_Герои5"/>
      <sheetName val="СГП_Семьи_погибших_ЧП5"/>
      <sheetName val="СГП_Семьи_погибших5"/>
      <sheetName val="СГП_Труж_тыла_ЧП5"/>
      <sheetName val="СГП_Труж_тыла5"/>
      <sheetName val="СГП_Уч__ЧАЭС_ЧП5"/>
      <sheetName val="СГП_Уч__ЧАЭС5"/>
      <sheetName val="СГП_Ин_1и2гр__ЧП5"/>
      <sheetName val="СГП_Ин_1и2гр_5"/>
      <sheetName val="СГП_Ин_3гр__ЧП5"/>
      <sheetName val="СГП_Ин_3гр_5"/>
      <sheetName val="СГП_Дети-инв_до_16_лет_ЧП5"/>
      <sheetName val="СГП_Дети-инв_до_16_лет5"/>
      <sheetName val="СГП_Многод__матери_ЧП5"/>
      <sheetName val="СГП_Многод__матери5"/>
      <sheetName val="СГП_Многод__семьи__ЧП5"/>
      <sheetName val="СГП_Многод__семьи_5"/>
      <sheetName val="СГП_жертвы_ЧП5"/>
      <sheetName val="СГП_жертвы5"/>
      <sheetName val="СГП_За_особые_заслуги_ЧП5"/>
      <sheetName val="СГП_За_особые_заслуги5"/>
      <sheetName val="погребение_пенсион_5"/>
      <sheetName val="погребение_получат__ГСП5"/>
      <sheetName val="оплата_по_версии_ВЖ5"/>
      <sheetName val="111_свод_мэ5"/>
      <sheetName val="Тариф___БДО_17697_2013_5"/>
      <sheetName val="111_расш_5"/>
      <sheetName val="Тариф__внештатников_(2)5"/>
      <sheetName val="131_рабоч__(2)5"/>
      <sheetName val="131_осн__техперсон_(2)5"/>
      <sheetName val="136_(2)5"/>
      <sheetName val="136_рашифровка_(2)5"/>
      <sheetName val="144__5"/>
      <sheetName val="144гсм___5"/>
      <sheetName val="144_топливо_(2)5"/>
      <sheetName val="144_остальное5"/>
      <sheetName val="свод_149_(2)5"/>
      <sheetName val="149_расхмат_(2)5"/>
      <sheetName val="149_прочие_(2)5"/>
      <sheetName val="151_свод5"/>
      <sheetName val="151_вода5"/>
      <sheetName val="151_электр5"/>
      <sheetName val="151_отоп5"/>
      <sheetName val="Факт_(2)5"/>
      <sheetName val="151_факт_(2)5"/>
      <sheetName val="159_свод_(2)5"/>
      <sheetName val="159расш_5"/>
      <sheetName val="159_рем5"/>
      <sheetName val="форма_по_текущ_ремонту_(2)5"/>
      <sheetName val="161__(2)5"/>
      <sheetName val="161_рашифровка5"/>
      <sheetName val="_свод_по_104_подпрограмме__(2)5"/>
      <sheetName val="104свод_(3)5"/>
      <sheetName val="104_(3)5"/>
      <sheetName val="152_5"/>
      <sheetName val="152интернет_(3)5"/>
      <sheetName val="159-орган_(3)5"/>
      <sheetName val="159_рем_(2)5"/>
      <sheetName val="159_прогр__(3)5"/>
      <sheetName val="159_орг_техн__(3)5"/>
      <sheetName val="Описание_проекта5"/>
      <sheetName val="Курсы_валют5"/>
      <sheetName val="КПВЭД_(2)5"/>
      <sheetName val="титульн_5"/>
      <sheetName val="СВОД_фГУ_001_104_ЦА+ДКК+КМ5"/>
      <sheetName val="СВОД_фГУ_001_104_ЦА+КМ5"/>
      <sheetName val="149_фГУ_-_20135"/>
      <sheetName val="Дин_1495"/>
      <sheetName val="149_расх_материалы5"/>
      <sheetName val="149_расх_для_вычислит_техн_5"/>
      <sheetName val="159_фГУ_обслуж5"/>
      <sheetName val="159_фГУ_прочие_услуги5"/>
      <sheetName val="Дин_1595"/>
      <sheetName val="149_сертификация5"/>
      <sheetName val="159_обслуж_орг_и_выч_техн_5"/>
      <sheetName val="159_обслуж_ПП5"/>
      <sheetName val="тит_л8"/>
      <sheetName val="свод_прогр_0067"/>
      <sheetName val="числ_8"/>
      <sheetName val="111_осн_14"/>
      <sheetName val="111_рабоч_14"/>
      <sheetName val="113_расш7"/>
      <sheetName val="расш__121,1227"/>
      <sheetName val="131_расш_крысы7"/>
      <sheetName val="131_расш_люди7"/>
      <sheetName val="132_свод7"/>
      <sheetName val="свод_1397"/>
      <sheetName val="139_канц_14"/>
      <sheetName val="139_зч7"/>
      <sheetName val="139_мягк_15"/>
      <sheetName val="139_авт7"/>
      <sheetName val="141_свод7"/>
      <sheetName val="141_вода7"/>
      <sheetName val="141_полив7"/>
      <sheetName val="141_факт7"/>
      <sheetName val="141_электр7"/>
      <sheetName val="141_отоп7"/>
      <sheetName val="141_топливо7"/>
      <sheetName val="149_свод7"/>
      <sheetName val="149_расш_14"/>
      <sheetName val="149_расш__(2)7"/>
      <sheetName val="149_рем7"/>
      <sheetName val="151_расш7"/>
      <sheetName val="свод_0217"/>
      <sheetName val="вычисл__техн14"/>
      <sheetName val="411_автотр_14"/>
      <sheetName val="411_мебель7"/>
      <sheetName val="431,433-кап_ремонт7"/>
      <sheetName val="Прейскурант-2009_7"/>
      <sheetName val="Норма_времени-77"/>
      <sheetName val="мат_затраты7"/>
      <sheetName val="накладт_расходы7"/>
      <sheetName val="свод_прогр_006__2_7"/>
      <sheetName val="прил_617"/>
      <sheetName val="для_гос__предп_допол7"/>
      <sheetName val="тариф_лаб_исл_7"/>
      <sheetName val="тариф_дезинфекция7"/>
      <sheetName val="111_осн_15"/>
      <sheetName val="111_рабоч_15"/>
      <sheetName val="111_осн__лаб_исл_7"/>
      <sheetName val="111_рабоч__лаб__исл_7"/>
      <sheetName val="111_осн__дезинфекция7"/>
      <sheetName val="111_рабоч__дезинфекция7"/>
      <sheetName val="113_лаб_исл_7"/>
      <sheetName val="113_расш_лаб__исл_7"/>
      <sheetName val="113_дезинфекция7"/>
      <sheetName val="113_расш_дезинфекция7"/>
      <sheetName val="121_лаб__исл7"/>
      <sheetName val="121_дезинфекция7"/>
      <sheetName val="122_лаб__исл_7"/>
      <sheetName val="122_дезинфекция7"/>
      <sheetName val="расш__121_1227"/>
      <sheetName val="расш__121_122_лаб__исл_7"/>
      <sheetName val="расш__121_122_дезинфекция7"/>
      <sheetName val="страхование_людей7"/>
      <sheetName val="132_свод_МФ7"/>
      <sheetName val="132_свод_по_мед___2_7"/>
      <sheetName val="132_свод_по_мед_7"/>
      <sheetName val="132_с_подпись7"/>
      <sheetName val="132_1__эпид_фонд_7"/>
      <sheetName val="132_расш__по_дезинф_7"/>
      <sheetName val="свод_139__лаб_ислед_7"/>
      <sheetName val="свод_139__дезинфекция_7"/>
      <sheetName val="139__лаб_ислед_7"/>
      <sheetName val="139__дезинфекция_7"/>
      <sheetName val="139_канц_15"/>
      <sheetName val="139_канц___лаб_ислед_7"/>
      <sheetName val="139_канц___дезинфекция_7"/>
      <sheetName val="139_мягк_16"/>
      <sheetName val="139_мягк___лаб__ислед_7"/>
      <sheetName val="139_мягк___дезинфекция_7"/>
      <sheetName val="139гсм__2_7"/>
      <sheetName val="141_факт__2_7"/>
      <sheetName val="147__лаб__ислед_7"/>
      <sheetName val="147__дезинфекция_7"/>
      <sheetName val="149_расш_15"/>
      <sheetName val="149_расш___2_7"/>
      <sheetName val="159__по_факту_7"/>
      <sheetName val="вычисл__техн15"/>
      <sheetName val="411_автотр_15"/>
      <sheetName val="Обл_без_изм7"/>
      <sheetName val="доб_без_изм_стажа7"/>
      <sheetName val="опц_без_изм_ст7"/>
      <sheetName val="Кожвен_без_изм7"/>
      <sheetName val="Дет_стом_без_изм7"/>
      <sheetName val="онко_без_изм7"/>
      <sheetName val="айырт_без_изм7"/>
      <sheetName val="Арык_без_изм7"/>
      <sheetName val="Акж_без_изм7"/>
      <sheetName val="Ленин_без_изм7"/>
      <sheetName val="Акк_без_изм7"/>
      <sheetName val="Жалын_без_из7"/>
      <sheetName val="Явл_црб_без_изм7"/>
      <sheetName val="Корн_без_изм7"/>
      <sheetName val="Явл_СВА_без_изм7"/>
      <sheetName val="Жам_без_изм7"/>
      <sheetName val="благ_без_изм7"/>
      <sheetName val="Мир_без_изм7"/>
      <sheetName val="Жум_без_изм7"/>
      <sheetName val="Сов_без_изм7"/>
      <sheetName val="Караг_без_изм7"/>
      <sheetName val="возв_без_изм7"/>
      <sheetName val="пол_без_изм7"/>
      <sheetName val="Кыз_без_изм7"/>
      <sheetName val="Сок_без_изм7"/>
      <sheetName val="Арх_без_изм_7"/>
      <sheetName val="Петер_без_изм7"/>
      <sheetName val="Мам_без_изм7"/>
      <sheetName val="Красн_без_изм7"/>
      <sheetName val="Муср_без_изм7"/>
      <sheetName val="Чист_без_изм7"/>
      <sheetName val="Руз_без_изм7"/>
      <sheetName val="нов_без_изм_стажа7"/>
      <sheetName val="Тайын_без_изм7"/>
      <sheetName val="Чкал_без_изм7"/>
      <sheetName val="Кел_без_изм7"/>
      <sheetName val="Б-Изюм_без_изм7"/>
      <sheetName val="Темир_без_изм7"/>
      <sheetName val="Тим_ЦРБ_без_изм7"/>
      <sheetName val="Степ_без_изм7"/>
      <sheetName val="Мич_без_изм_ст7"/>
      <sheetName val="Акс_без_изм7"/>
      <sheetName val="уал_без_изм7"/>
      <sheetName val="Шал_без_изм7"/>
      <sheetName val="1_пол_без_изм7"/>
      <sheetName val="2_пол_без_изм7"/>
      <sheetName val="3_пол__без_изм7"/>
      <sheetName val="Дет_пол_без_изм7"/>
      <sheetName val="Жен_без_изм7"/>
      <sheetName val="денс_без_стажа7"/>
      <sheetName val="Стом_без_изм7"/>
      <sheetName val="ЖД_без_изм7"/>
      <sheetName val="2_бол_без_изм7"/>
      <sheetName val="3_бол_без_изм7"/>
      <sheetName val="Токуши_без_изм7"/>
      <sheetName val="Свод_2006_без_стажа7"/>
      <sheetName val="благ_без_изм_стажа7"/>
      <sheetName val="Тимир_без_изм7"/>
      <sheetName val="возв_без_изм_стажа7"/>
      <sheetName val="Кыз_црб_без_изм7"/>
      <sheetName val="бкаг_бдз_изм_стажа7"/>
      <sheetName val="СВОД_-1117"/>
      <sheetName val="СВОД_-113_леп_пособое7"/>
      <sheetName val="СВОД_-113_мат_помощь7"/>
      <sheetName val="Аксукент_РП_7"/>
      <sheetName val="ШГДП_№3_7"/>
      <sheetName val="ШГП_77"/>
      <sheetName val="Казыгурт_РП7"/>
      <sheetName val="ШГДП_№_1_7"/>
      <sheetName val="Мырзакент_РП_7"/>
      <sheetName val="Сарыагаш_РП_7"/>
      <sheetName val="ШГП_№57"/>
      <sheetName val="Асыката_РП_7"/>
      <sheetName val="Атакент_РП_7"/>
      <sheetName val="Байдибек_РП7"/>
      <sheetName val="Ордабасы_РП_7"/>
      <sheetName val="Сайрам_РП7"/>
      <sheetName val="ШГП_47"/>
      <sheetName val="Кентау_ГП_7"/>
      <sheetName val="Абай_РП7"/>
      <sheetName val="Арыс_РП7"/>
      <sheetName val="Ленгер_РП7"/>
      <sheetName val="Отрар_РП7"/>
      <sheetName val="Карабулак_РП7"/>
      <sheetName val="Жетисай_РП7"/>
      <sheetName val="Толеби_РП_7"/>
      <sheetName val="Туркестан_РП_7"/>
      <sheetName val="_ШГДП-27"/>
      <sheetName val="ШГП_№17"/>
      <sheetName val="СВА_Бейбит_7"/>
      <sheetName val="СВА_АЯТ7"/>
      <sheetName val="Поликлиника_Чапаевка7"/>
      <sheetName val="МКТУ_клиника_7"/>
      <sheetName val="СВА_№17"/>
      <sheetName val="Тюлькубас_РП7"/>
      <sheetName val="СВА_Кайтпас_7"/>
      <sheetName val="Мед__служба_трнаспорта7"/>
      <sheetName val="Созак_РП7"/>
      <sheetName val="СВА_№27"/>
      <sheetName val="ШГП_№27"/>
      <sheetName val="Шардара_РП7"/>
      <sheetName val="МБ_на15_02_117"/>
      <sheetName val="2011_для_пров_договора7"/>
      <sheetName val="План_ГЗ7"/>
      <sheetName val="Источник_финансирования7"/>
      <sheetName val="Способ_закупки7"/>
      <sheetName val="Вид_предмета7"/>
      <sheetName val="Тип_пункта_плана7"/>
      <sheetName val="Служебный_ФКРБ7"/>
      <sheetName val="расчет_зар_пл_7"/>
      <sheetName val="2011_ВОП,участ7"/>
      <sheetName val="данные_лечебников7"/>
      <sheetName val="доп_сог_шт_СМП7"/>
      <sheetName val="СЗП_Врачи,СМП7"/>
      <sheetName val="доп_сог_шт_СМП_Город7"/>
      <sheetName val="в_бух7"/>
      <sheetName val="расш_152-117"/>
      <sheetName val="на_уточнение7"/>
      <sheetName val="БЗ_на_уточн__2008_г_7"/>
      <sheetName val="2_ВАР_ЧП_СВОД_(2)7"/>
      <sheetName val="2_ВАР_ЧП_СВОД7"/>
      <sheetName val="2_ВАР_ЧП_ожид_испол_2008_г_7"/>
      <sheetName val="1_ВАР_СВОД7"/>
      <sheetName val="1_ВАР_ожид_испол_2008_г_7"/>
      <sheetName val="Пенсия_7"/>
      <sheetName val="Пенсия_ЧП7"/>
      <sheetName val="Базовая_пенсия_чист_потр7"/>
      <sheetName val="Базовая_пенсия7"/>
      <sheetName val="ГСП_по_инвалидн__чп7"/>
      <sheetName val="ГСП_по_инвалидн_7"/>
      <sheetName val="ГСП_по_утери_корм__чп7"/>
      <sheetName val="ГСП_по_утери_корм_7"/>
      <sheetName val="ГСП_по_возрасту_чп7"/>
      <sheetName val="ГСП_по_возрасту7"/>
      <sheetName val="по_уходу_до_года_ЧП7"/>
      <sheetName val="по_уходу_до_года7"/>
      <sheetName val="По_списку_№1,2_ЧП7"/>
      <sheetName val="По_списку_№1,27"/>
      <sheetName val="СГП_Инв_ВОВ_ЧП7"/>
      <sheetName val="СГП_Инв_ВОВ7"/>
      <sheetName val="СГП_Уч_ВОВ_ЧП7"/>
      <sheetName val="СГП_Уч_ВОВ7"/>
      <sheetName val="СГП_Прир__к_инв_ВОВ_ЧП7"/>
      <sheetName val="СГП_Прир__к_инв_ВОВ7"/>
      <sheetName val="СГП_Прир__к_уч_ВОВ_ЧП7"/>
      <sheetName val="СГП_Прир__к_уч_ВОВ7"/>
      <sheetName val="СГП_Вдовы_ЧП7"/>
      <sheetName val="СГП_Вдовы7"/>
      <sheetName val="СГП_Жены_ЧП7"/>
      <sheetName val="СГП_Жены7"/>
      <sheetName val="СГП_Герои_ЧП7"/>
      <sheetName val="СГП_Герои7"/>
      <sheetName val="СГП_Семьи_погибших_ЧП7"/>
      <sheetName val="СГП_Семьи_погибших7"/>
      <sheetName val="СГП_Труж_тыла_ЧП7"/>
      <sheetName val="СГП_Труж_тыла7"/>
      <sheetName val="СГП_Уч__ЧАЭС_ЧП7"/>
      <sheetName val="СГП_Уч__ЧАЭС7"/>
      <sheetName val="СГП_Ин_1и2гр__ЧП7"/>
      <sheetName val="СГП_Ин_1и2гр_7"/>
      <sheetName val="СГП_Ин_3гр__ЧП7"/>
      <sheetName val="СГП_Ин_3гр_7"/>
      <sheetName val="СГП_Дети-инв_до_16_лет_ЧП7"/>
      <sheetName val="СГП_Дети-инв_до_16_лет7"/>
      <sheetName val="СГП_Многод__матери_ЧП7"/>
      <sheetName val="СГП_Многод__матери7"/>
      <sheetName val="СГП_Многод__семьи__ЧП7"/>
      <sheetName val="СГП_Многод__семьи_7"/>
      <sheetName val="СГП_жертвы_ЧП7"/>
      <sheetName val="СГП_жертвы7"/>
      <sheetName val="СГП_За_особые_заслуги_ЧП7"/>
      <sheetName val="СГП_За_особые_заслуги7"/>
      <sheetName val="погребение_пенсион_7"/>
      <sheetName val="погребение_получат__ГСП7"/>
      <sheetName val="оплата_по_версии_ВЖ7"/>
      <sheetName val="111_свод_мэ7"/>
      <sheetName val="Тариф___БДО_17697_2013_7"/>
      <sheetName val="111_расш_7"/>
      <sheetName val="Тариф__внештатников_(2)7"/>
      <sheetName val="131_рабоч__(2)7"/>
      <sheetName val="131_осн__техперсон_(2)7"/>
      <sheetName val="136_(2)7"/>
      <sheetName val="136_рашифровка_(2)7"/>
      <sheetName val="144__7"/>
      <sheetName val="144гсм___7"/>
      <sheetName val="144_топливо_(2)7"/>
      <sheetName val="144_остальное7"/>
      <sheetName val="свод_149_(2)7"/>
      <sheetName val="149_расхмат_(2)7"/>
      <sheetName val="149_прочие_(2)7"/>
      <sheetName val="151_свод7"/>
      <sheetName val="151_вода7"/>
      <sheetName val="151_электр7"/>
      <sheetName val="151_отоп7"/>
      <sheetName val="Факт_(2)7"/>
      <sheetName val="151_факт_(2)7"/>
      <sheetName val="159_свод_(2)7"/>
      <sheetName val="159расш_7"/>
      <sheetName val="159_рем7"/>
      <sheetName val="форма_по_текущ_ремонту_(2)7"/>
      <sheetName val="161__(2)7"/>
      <sheetName val="161_рашифровка7"/>
      <sheetName val="_свод_по_104_подпрограмме__(2)7"/>
      <sheetName val="104свод_(3)7"/>
      <sheetName val="104_(3)7"/>
      <sheetName val="152_7"/>
      <sheetName val="152интернет_(3)7"/>
      <sheetName val="159-орган_(3)7"/>
      <sheetName val="159_рем_(2)7"/>
      <sheetName val="159_прогр__(3)7"/>
      <sheetName val="159_орг_техн__(3)7"/>
      <sheetName val="Описание_проекта7"/>
      <sheetName val="Курсы_валют7"/>
      <sheetName val="КПВЭД_(2)7"/>
      <sheetName val="титульн_7"/>
      <sheetName val="СВОД_фГУ_001_104_ЦА+ДКК+КМ7"/>
      <sheetName val="СВОД_фГУ_001_104_ЦА+КМ7"/>
      <sheetName val="149_фГУ_-_20137"/>
      <sheetName val="Дин_1497"/>
      <sheetName val="149_расх_материалы7"/>
      <sheetName val="149_расх_для_вычислит_техн_7"/>
      <sheetName val="159_фГУ_обслуж7"/>
      <sheetName val="159_фГУ_прочие_услуги7"/>
      <sheetName val="Дин_1597"/>
      <sheetName val="149_сертификация7"/>
      <sheetName val="159_обслуж_орг_и_выч_техн_7"/>
      <sheetName val="159_обслуж_ПП7"/>
      <sheetName val="тит_л10"/>
      <sheetName val="свод_прогр_0069"/>
      <sheetName val="числ_10"/>
      <sheetName val="111_осн_18"/>
      <sheetName val="111_рабоч_18"/>
      <sheetName val="113_расш9"/>
      <sheetName val="расш__121,1229"/>
      <sheetName val="131_расш_крысы9"/>
      <sheetName val="131_расш_люди9"/>
      <sheetName val="132_свод9"/>
      <sheetName val="свод_1399"/>
      <sheetName val="139_канц_18"/>
      <sheetName val="139_зч9"/>
      <sheetName val="139_мягк_19"/>
      <sheetName val="139_авт9"/>
      <sheetName val="141_свод9"/>
      <sheetName val="141_вода9"/>
      <sheetName val="141_полив9"/>
      <sheetName val="141_факт9"/>
      <sheetName val="141_электр9"/>
      <sheetName val="141_отоп9"/>
      <sheetName val="141_топливо9"/>
      <sheetName val="149_свод9"/>
      <sheetName val="149_расш_18"/>
      <sheetName val="149_расш__(2)9"/>
      <sheetName val="149_рем9"/>
      <sheetName val="151_расш9"/>
      <sheetName val="свод_0219"/>
      <sheetName val="вычисл__техн18"/>
      <sheetName val="411_автотр_18"/>
      <sheetName val="411_мебель9"/>
      <sheetName val="431,433-кап_ремонт9"/>
      <sheetName val="Прейскурант-2009_9"/>
      <sheetName val="Норма_времени-79"/>
      <sheetName val="мат_затраты9"/>
      <sheetName val="накладт_расходы9"/>
      <sheetName val="свод_прогр_006__2_9"/>
      <sheetName val="прил_619"/>
      <sheetName val="для_гос__предп_допол9"/>
      <sheetName val="тариф_лаб_исл_9"/>
      <sheetName val="тариф_дезинфекция9"/>
      <sheetName val="111_осн_19"/>
      <sheetName val="111_рабоч_19"/>
      <sheetName val="111_осн__лаб_исл_9"/>
      <sheetName val="111_рабоч__лаб__исл_9"/>
      <sheetName val="111_осн__дезинфекция9"/>
      <sheetName val="111_рабоч__дезинфекция9"/>
      <sheetName val="113_лаб_исл_9"/>
      <sheetName val="113_расш_лаб__исл_9"/>
      <sheetName val="113_дезинфекция9"/>
      <sheetName val="113_расш_дезинфекция9"/>
      <sheetName val="121_лаб__исл9"/>
      <sheetName val="121_дезинфекция9"/>
      <sheetName val="122_лаб__исл_9"/>
      <sheetName val="122_дезинфекция9"/>
      <sheetName val="расш__121_1229"/>
      <sheetName val="расш__121_122_лаб__исл_9"/>
      <sheetName val="расш__121_122_дезинфекция9"/>
      <sheetName val="страхование_людей9"/>
      <sheetName val="132_свод_МФ9"/>
      <sheetName val="132_свод_по_мед___2_9"/>
      <sheetName val="132_свод_по_мед_9"/>
      <sheetName val="132_с_подпись9"/>
      <sheetName val="132_1__эпид_фонд_9"/>
      <sheetName val="132_расш__по_дезинф_9"/>
      <sheetName val="свод_139__лаб_ислед_9"/>
      <sheetName val="свод_139__дезинфекция_9"/>
      <sheetName val="139__лаб_ислед_9"/>
      <sheetName val="139__дезинфекция_9"/>
      <sheetName val="139_канц_19"/>
      <sheetName val="139_канц___лаб_ислед_9"/>
      <sheetName val="139_канц___дезинфекция_9"/>
      <sheetName val="139_мягк_20"/>
      <sheetName val="139_мягк___лаб__ислед_9"/>
      <sheetName val="139_мягк___дезинфекция_9"/>
      <sheetName val="139гсм__2_9"/>
      <sheetName val="141_факт__2_9"/>
      <sheetName val="147__лаб__ислед_9"/>
      <sheetName val="147__дезинфекция_9"/>
      <sheetName val="149_расш_19"/>
      <sheetName val="149_расш___2_9"/>
      <sheetName val="159__по_факту_9"/>
      <sheetName val="вычисл__техн19"/>
      <sheetName val="411_автотр_19"/>
      <sheetName val="Обл_без_изм9"/>
      <sheetName val="доб_без_изм_стажа9"/>
      <sheetName val="опц_без_изм_ст9"/>
      <sheetName val="Кожвен_без_изм9"/>
      <sheetName val="Дет_стом_без_изм9"/>
      <sheetName val="онко_без_изм9"/>
      <sheetName val="айырт_без_изм9"/>
      <sheetName val="Арык_без_изм9"/>
      <sheetName val="Акж_без_изм9"/>
      <sheetName val="Ленин_без_изм9"/>
      <sheetName val="Акк_без_изм9"/>
      <sheetName val="Жалын_без_из9"/>
      <sheetName val="Явл_црб_без_изм9"/>
      <sheetName val="Корн_без_изм9"/>
      <sheetName val="Явл_СВА_без_изм9"/>
      <sheetName val="Жам_без_изм9"/>
      <sheetName val="благ_без_изм9"/>
      <sheetName val="Мир_без_изм9"/>
      <sheetName val="Жум_без_изм9"/>
      <sheetName val="Сов_без_изм9"/>
      <sheetName val="Караг_без_изм9"/>
      <sheetName val="возв_без_изм9"/>
      <sheetName val="пол_без_изм9"/>
      <sheetName val="Кыз_без_изм9"/>
      <sheetName val="Сок_без_изм9"/>
      <sheetName val="Арх_без_изм_9"/>
      <sheetName val="Петер_без_изм9"/>
      <sheetName val="Мам_без_изм9"/>
      <sheetName val="Красн_без_изм9"/>
      <sheetName val="Муср_без_изм9"/>
      <sheetName val="Чист_без_изм9"/>
      <sheetName val="Руз_без_изм9"/>
      <sheetName val="нов_без_изм_стажа9"/>
      <sheetName val="Тайын_без_изм9"/>
      <sheetName val="Чкал_без_изм9"/>
      <sheetName val="Кел_без_изм9"/>
      <sheetName val="Б-Изюм_без_изм9"/>
      <sheetName val="Темир_без_изм9"/>
      <sheetName val="Тим_ЦРБ_без_изм9"/>
      <sheetName val="Степ_без_изм9"/>
      <sheetName val="Мич_без_изм_ст9"/>
      <sheetName val="Акс_без_изм9"/>
      <sheetName val="уал_без_изм9"/>
      <sheetName val="Шал_без_изм9"/>
      <sheetName val="1_пол_без_изм9"/>
      <sheetName val="2_пол_без_изм9"/>
      <sheetName val="3_пол__без_изм9"/>
      <sheetName val="Дет_пол_без_изм9"/>
      <sheetName val="Жен_без_изм9"/>
      <sheetName val="денс_без_стажа9"/>
      <sheetName val="Стом_без_изм9"/>
      <sheetName val="ЖД_без_изм9"/>
      <sheetName val="2_бол_без_изм9"/>
      <sheetName val="3_бол_без_изм9"/>
      <sheetName val="Токуши_без_изм9"/>
      <sheetName val="Свод_2006_без_стажа9"/>
      <sheetName val="благ_без_изм_стажа9"/>
      <sheetName val="Тимир_без_изм9"/>
      <sheetName val="возв_без_изм_стажа9"/>
      <sheetName val="Кыз_црб_без_изм9"/>
      <sheetName val="бкаг_бдз_изм_стажа9"/>
      <sheetName val="СВОД_-1119"/>
      <sheetName val="СВОД_-113_леп_пособое9"/>
      <sheetName val="СВОД_-113_мат_помощь9"/>
      <sheetName val="Аксукент_РП_9"/>
      <sheetName val="ШГДП_№3_9"/>
      <sheetName val="ШГП_79"/>
      <sheetName val="Казыгурт_РП9"/>
      <sheetName val="ШГДП_№_1_9"/>
      <sheetName val="Мырзакент_РП_9"/>
      <sheetName val="Сарыагаш_РП_9"/>
      <sheetName val="ШГП_№59"/>
      <sheetName val="Асыката_РП_9"/>
      <sheetName val="Атакент_РП_9"/>
      <sheetName val="Байдибек_РП9"/>
      <sheetName val="Ордабасы_РП_9"/>
      <sheetName val="Сайрам_РП9"/>
      <sheetName val="ШГП_49"/>
      <sheetName val="Кентау_ГП_9"/>
      <sheetName val="Абай_РП9"/>
      <sheetName val="Арыс_РП9"/>
      <sheetName val="Ленгер_РП9"/>
      <sheetName val="Отрар_РП9"/>
      <sheetName val="Карабулак_РП9"/>
      <sheetName val="Жетисай_РП9"/>
      <sheetName val="Толеби_РП_9"/>
      <sheetName val="Туркестан_РП_9"/>
      <sheetName val="_ШГДП-29"/>
      <sheetName val="ШГП_№19"/>
      <sheetName val="СВА_Бейбит_9"/>
      <sheetName val="СВА_АЯТ9"/>
      <sheetName val="Поликлиника_Чапаевка9"/>
      <sheetName val="МКТУ_клиника_9"/>
      <sheetName val="СВА_№19"/>
      <sheetName val="Тюлькубас_РП9"/>
      <sheetName val="СВА_Кайтпас_9"/>
      <sheetName val="Мед__служба_трнаспорта9"/>
      <sheetName val="Созак_РП9"/>
      <sheetName val="СВА_№29"/>
      <sheetName val="ШГП_№29"/>
      <sheetName val="Шардара_РП9"/>
      <sheetName val="МБ_на15_02_119"/>
      <sheetName val="2011_для_пров_договора9"/>
      <sheetName val="План_ГЗ9"/>
      <sheetName val="Источник_финансирования9"/>
      <sheetName val="Способ_закупки9"/>
      <sheetName val="Вид_предмета9"/>
      <sheetName val="Тип_пункта_плана9"/>
      <sheetName val="Служебный_ФКРБ9"/>
      <sheetName val="расчет_зар_пл_9"/>
      <sheetName val="2011_ВОП,участ9"/>
      <sheetName val="данные_лечебников9"/>
      <sheetName val="доп_сог_шт_СМП9"/>
      <sheetName val="СЗП_Врачи,СМП9"/>
      <sheetName val="доп_сог_шт_СМП_Город9"/>
      <sheetName val="в_бух9"/>
      <sheetName val="расш_152-119"/>
      <sheetName val="на_уточнение9"/>
      <sheetName val="БЗ_на_уточн__2008_г_9"/>
      <sheetName val="2_ВАР_ЧП_СВОД_(2)9"/>
      <sheetName val="2_ВАР_ЧП_СВОД9"/>
      <sheetName val="2_ВАР_ЧП_ожид_испол_2008_г_9"/>
      <sheetName val="1_ВАР_СВОД9"/>
      <sheetName val="1_ВАР_ожид_испол_2008_г_9"/>
      <sheetName val="Пенсия_9"/>
      <sheetName val="Пенсия_ЧП9"/>
      <sheetName val="Базовая_пенсия_чист_потр9"/>
      <sheetName val="Базовая_пенсия9"/>
      <sheetName val="ГСП_по_инвалидн__чп9"/>
      <sheetName val="ГСП_по_инвалидн_9"/>
      <sheetName val="ГСП_по_утери_корм__чп9"/>
      <sheetName val="ГСП_по_утери_корм_9"/>
      <sheetName val="ГСП_по_возрасту_чп9"/>
      <sheetName val="ГСП_по_возрасту9"/>
      <sheetName val="по_уходу_до_года_ЧП9"/>
      <sheetName val="по_уходу_до_года9"/>
      <sheetName val="По_списку_№1,2_ЧП9"/>
      <sheetName val="По_списку_№1,29"/>
      <sheetName val="СГП_Инв_ВОВ_ЧП9"/>
      <sheetName val="СГП_Инв_ВОВ9"/>
      <sheetName val="СГП_Уч_ВОВ_ЧП9"/>
      <sheetName val="СГП_Уч_ВОВ9"/>
      <sheetName val="СГП_Прир__к_инв_ВОВ_ЧП9"/>
      <sheetName val="СГП_Прир__к_инв_ВОВ9"/>
      <sheetName val="СГП_Прир__к_уч_ВОВ_ЧП9"/>
      <sheetName val="СГП_Прир__к_уч_ВОВ9"/>
      <sheetName val="СГП_Вдовы_ЧП9"/>
      <sheetName val="СГП_Вдовы9"/>
      <sheetName val="СГП_Жены_ЧП9"/>
      <sheetName val="СГП_Жены9"/>
      <sheetName val="СГП_Герои_ЧП9"/>
      <sheetName val="СГП_Герои9"/>
      <sheetName val="СГП_Семьи_погибших_ЧП9"/>
      <sheetName val="СГП_Семьи_погибших9"/>
      <sheetName val="СГП_Труж_тыла_ЧП9"/>
      <sheetName val="СГП_Труж_тыла9"/>
      <sheetName val="СГП_Уч__ЧАЭС_ЧП9"/>
      <sheetName val="СГП_Уч__ЧАЭС9"/>
      <sheetName val="СГП_Ин_1и2гр__ЧП9"/>
      <sheetName val="СГП_Ин_1и2гр_9"/>
      <sheetName val="СГП_Ин_3гр__ЧП9"/>
      <sheetName val="СГП_Ин_3гр_9"/>
      <sheetName val="СГП_Дети-инв_до_16_лет_ЧП9"/>
      <sheetName val="СГП_Дети-инв_до_16_лет9"/>
      <sheetName val="СГП_Многод__матери_ЧП9"/>
      <sheetName val="СГП_Многод__матери9"/>
      <sheetName val="СГП_Многод__семьи__ЧП9"/>
      <sheetName val="СГП_Многод__семьи_9"/>
      <sheetName val="СГП_жертвы_ЧП9"/>
      <sheetName val="СГП_жертвы9"/>
      <sheetName val="СГП_За_особые_заслуги_ЧП9"/>
      <sheetName val="СГП_За_особые_заслуги9"/>
      <sheetName val="погребение_пенсион_9"/>
      <sheetName val="погребение_получат__ГСП9"/>
      <sheetName val="оплата_по_версии_ВЖ9"/>
      <sheetName val="111_свод_мэ9"/>
      <sheetName val="Тариф___БДО_17697_2013_9"/>
      <sheetName val="111_расш_9"/>
      <sheetName val="Тариф__внештатников_(2)9"/>
      <sheetName val="131_рабоч__(2)9"/>
      <sheetName val="131_осн__техперсон_(2)9"/>
      <sheetName val="136_(2)9"/>
      <sheetName val="136_рашифровка_(2)9"/>
      <sheetName val="144__9"/>
      <sheetName val="144гсм___9"/>
      <sheetName val="144_топливо_(2)9"/>
      <sheetName val="144_остальное9"/>
      <sheetName val="свод_149_(2)9"/>
      <sheetName val="149_расхмат_(2)9"/>
      <sheetName val="149_прочие_(2)9"/>
      <sheetName val="151_свод9"/>
      <sheetName val="151_вода9"/>
      <sheetName val="151_электр9"/>
      <sheetName val="151_отоп9"/>
      <sheetName val="Факт_(2)9"/>
      <sheetName val="151_факт_(2)9"/>
      <sheetName val="159_свод_(2)9"/>
      <sheetName val="159расш_9"/>
      <sheetName val="159_рем9"/>
      <sheetName val="форма_по_текущ_ремонту_(2)9"/>
      <sheetName val="161__(2)9"/>
      <sheetName val="161_рашифровка9"/>
      <sheetName val="_свод_по_104_подпрограмме__(2)9"/>
      <sheetName val="104свод_(3)9"/>
      <sheetName val="104_(3)9"/>
      <sheetName val="152_9"/>
      <sheetName val="152интернет_(3)9"/>
      <sheetName val="159-орган_(3)9"/>
      <sheetName val="159_рем_(2)9"/>
      <sheetName val="159_прогр__(3)9"/>
      <sheetName val="159_орг_техн__(3)9"/>
      <sheetName val="Описание_проекта9"/>
      <sheetName val="Курсы_валют9"/>
      <sheetName val="КПВЭД_(2)9"/>
      <sheetName val="титульн_9"/>
      <sheetName val="СВОД_фГУ_001_104_ЦА+ДКК+КМ9"/>
      <sheetName val="СВОД_фГУ_001_104_ЦА+КМ9"/>
      <sheetName val="149_фГУ_-_20139"/>
      <sheetName val="Дин_1499"/>
      <sheetName val="149_расх_материалы9"/>
      <sheetName val="149_расх_для_вычислит_техн_9"/>
      <sheetName val="159_фГУ_обслуж9"/>
      <sheetName val="159_фГУ_прочие_услуги9"/>
      <sheetName val="Дин_1599"/>
      <sheetName val="149_сертификация9"/>
      <sheetName val="159_обслуж_орг_и_выч_техн_9"/>
      <sheetName val="159_обслуж_ПП9"/>
      <sheetName val="тит_л9"/>
      <sheetName val="свод_прогр_0068"/>
      <sheetName val="числ_9"/>
      <sheetName val="111_осн_16"/>
      <sheetName val="111_рабоч_16"/>
      <sheetName val="113_расш8"/>
      <sheetName val="расш__121,1228"/>
      <sheetName val="131_расш_крысы8"/>
      <sheetName val="131_расш_люди8"/>
      <sheetName val="132_свод8"/>
      <sheetName val="свод_1398"/>
      <sheetName val="139_канц_16"/>
      <sheetName val="139_зч8"/>
      <sheetName val="139_мягк_17"/>
      <sheetName val="139_авт8"/>
      <sheetName val="141_свод8"/>
      <sheetName val="141_вода8"/>
      <sheetName val="141_полив8"/>
      <sheetName val="141_факт8"/>
      <sheetName val="141_электр8"/>
      <sheetName val="141_отоп8"/>
      <sheetName val="141_топливо8"/>
      <sheetName val="149_свод8"/>
      <sheetName val="149_расш_16"/>
      <sheetName val="149_расш__(2)8"/>
      <sheetName val="149_рем8"/>
      <sheetName val="151_расш8"/>
      <sheetName val="свод_0218"/>
      <sheetName val="вычисл__техн16"/>
      <sheetName val="411_автотр_16"/>
      <sheetName val="411_мебель8"/>
      <sheetName val="431,433-кап_ремонт8"/>
      <sheetName val="Прейскурант-2009_8"/>
      <sheetName val="Норма_времени-78"/>
      <sheetName val="мат_затраты8"/>
      <sheetName val="накладт_расходы8"/>
      <sheetName val="свод_прогр_006__2_8"/>
      <sheetName val="прил_618"/>
      <sheetName val="для_гос__предп_допол8"/>
      <sheetName val="тариф_лаб_исл_8"/>
      <sheetName val="тариф_дезинфекция8"/>
      <sheetName val="111_осн_17"/>
      <sheetName val="111_рабоч_17"/>
      <sheetName val="111_осн__лаб_исл_8"/>
      <sheetName val="111_рабоч__лаб__исл_8"/>
      <sheetName val="111_осн__дезинфекция8"/>
      <sheetName val="111_рабоч__дезинфекция8"/>
      <sheetName val="113_лаб_исл_8"/>
      <sheetName val="113_расш_лаб__исл_8"/>
      <sheetName val="113_дезинфекция8"/>
      <sheetName val="113_расш_дезинфекция8"/>
      <sheetName val="121_лаб__исл8"/>
      <sheetName val="121_дезинфекция8"/>
      <sheetName val="122_лаб__исл_8"/>
      <sheetName val="122_дезинфекция8"/>
      <sheetName val="расш__121_1228"/>
      <sheetName val="расш__121_122_лаб__исл_8"/>
      <sheetName val="расш__121_122_дезинфекция8"/>
      <sheetName val="страхование_людей8"/>
      <sheetName val="132_свод_МФ8"/>
      <sheetName val="132_свод_по_мед___2_8"/>
      <sheetName val="132_свод_по_мед_8"/>
      <sheetName val="132_с_подпись8"/>
      <sheetName val="132_1__эпид_фонд_8"/>
      <sheetName val="132_расш__по_дезинф_8"/>
      <sheetName val="свод_139__лаб_ислед_8"/>
      <sheetName val="свод_139__дезинфекция_8"/>
      <sheetName val="139__лаб_ислед_8"/>
      <sheetName val="139__дезинфекция_8"/>
      <sheetName val="139_канц_17"/>
      <sheetName val="139_канц___лаб_ислед_8"/>
      <sheetName val="139_канц___дезинфекция_8"/>
      <sheetName val="139_мягк_18"/>
      <sheetName val="139_мягк___лаб__ислед_8"/>
      <sheetName val="139_мягк___дезинфекция_8"/>
      <sheetName val="139гсм__2_8"/>
      <sheetName val="141_факт__2_8"/>
      <sheetName val="147__лаб__ислед_8"/>
      <sheetName val="147__дезинфекция_8"/>
      <sheetName val="149_расш_17"/>
      <sheetName val="149_расш___2_8"/>
      <sheetName val="159__по_факту_8"/>
      <sheetName val="вычисл__техн17"/>
      <sheetName val="411_автотр_17"/>
      <sheetName val="Обл_без_изм8"/>
      <sheetName val="доб_без_изм_стажа8"/>
      <sheetName val="опц_без_изм_ст8"/>
      <sheetName val="Кожвен_без_изм8"/>
      <sheetName val="Дет_стом_без_изм8"/>
      <sheetName val="онко_без_изм8"/>
      <sheetName val="айырт_без_изм8"/>
      <sheetName val="Арык_без_изм8"/>
      <sheetName val="Акж_без_изм8"/>
      <sheetName val="Ленин_без_изм8"/>
      <sheetName val="Акк_без_изм8"/>
      <sheetName val="Жалын_без_из8"/>
      <sheetName val="Явл_црб_без_изм8"/>
      <sheetName val="Корн_без_изм8"/>
      <sheetName val="Явл_СВА_без_изм8"/>
      <sheetName val="Жам_без_изм8"/>
      <sheetName val="благ_без_изм8"/>
      <sheetName val="Мир_без_изм8"/>
      <sheetName val="Жум_без_изм8"/>
      <sheetName val="Сов_без_изм8"/>
      <sheetName val="Караг_без_изм8"/>
      <sheetName val="возв_без_изм8"/>
      <sheetName val="пол_без_изм8"/>
      <sheetName val="Кыз_без_изм8"/>
      <sheetName val="Сок_без_изм8"/>
      <sheetName val="Арх_без_изм_8"/>
      <sheetName val="Петер_без_изм8"/>
      <sheetName val="Мам_без_изм8"/>
      <sheetName val="Красн_без_изм8"/>
      <sheetName val="Муср_без_изм8"/>
      <sheetName val="Чист_без_изм8"/>
      <sheetName val="Руз_без_изм8"/>
      <sheetName val="нов_без_изм_стажа8"/>
      <sheetName val="Тайын_без_изм8"/>
      <sheetName val="Чкал_без_изм8"/>
      <sheetName val="Кел_без_изм8"/>
      <sheetName val="Б-Изюм_без_изм8"/>
      <sheetName val="Темир_без_изм8"/>
      <sheetName val="Тим_ЦРБ_без_изм8"/>
      <sheetName val="Степ_без_изм8"/>
      <sheetName val="Мич_без_изм_ст8"/>
      <sheetName val="Акс_без_изм8"/>
      <sheetName val="уал_без_изм8"/>
      <sheetName val="Шал_без_изм8"/>
      <sheetName val="1_пол_без_изм8"/>
      <sheetName val="2_пол_без_изм8"/>
      <sheetName val="3_пол__без_изм8"/>
      <sheetName val="Дет_пол_без_изм8"/>
      <sheetName val="Жен_без_изм8"/>
      <sheetName val="денс_без_стажа8"/>
      <sheetName val="Стом_без_изм8"/>
      <sheetName val="ЖД_без_изм8"/>
      <sheetName val="2_бол_без_изм8"/>
      <sheetName val="3_бол_без_изм8"/>
      <sheetName val="Токуши_без_изм8"/>
      <sheetName val="Свод_2006_без_стажа8"/>
      <sheetName val="благ_без_изм_стажа8"/>
      <sheetName val="Тимир_без_изм8"/>
      <sheetName val="возв_без_изм_стажа8"/>
      <sheetName val="Кыз_црб_без_изм8"/>
      <sheetName val="бкаг_бдз_изм_стажа8"/>
      <sheetName val="СВОД_-1118"/>
      <sheetName val="СВОД_-113_леп_пособое8"/>
      <sheetName val="СВОД_-113_мат_помощь8"/>
      <sheetName val="Аксукент_РП_8"/>
      <sheetName val="ШГДП_№3_8"/>
      <sheetName val="ШГП_78"/>
      <sheetName val="Казыгурт_РП8"/>
      <sheetName val="ШГДП_№_1_8"/>
      <sheetName val="Мырзакент_РП_8"/>
      <sheetName val="Сарыагаш_РП_8"/>
      <sheetName val="ШГП_№58"/>
      <sheetName val="Асыката_РП_8"/>
      <sheetName val="Атакент_РП_8"/>
      <sheetName val="Байдибек_РП8"/>
      <sheetName val="Ордабасы_РП_8"/>
      <sheetName val="Сайрам_РП8"/>
      <sheetName val="ШГП_48"/>
      <sheetName val="Кентау_ГП_8"/>
      <sheetName val="Абай_РП8"/>
      <sheetName val="Арыс_РП8"/>
      <sheetName val="Ленгер_РП8"/>
      <sheetName val="Отрар_РП8"/>
      <sheetName val="Карабулак_РП8"/>
      <sheetName val="Жетисай_РП8"/>
      <sheetName val="Толеби_РП_8"/>
      <sheetName val="Туркестан_РП_8"/>
      <sheetName val="_ШГДП-28"/>
      <sheetName val="ШГП_№18"/>
      <sheetName val="СВА_Бейбит_8"/>
      <sheetName val="СВА_АЯТ8"/>
      <sheetName val="Поликлиника_Чапаевка8"/>
      <sheetName val="МКТУ_клиника_8"/>
      <sheetName val="СВА_№18"/>
      <sheetName val="Тюлькубас_РП8"/>
      <sheetName val="СВА_Кайтпас_8"/>
      <sheetName val="Мед__служба_трнаспорта8"/>
      <sheetName val="Созак_РП8"/>
      <sheetName val="СВА_№28"/>
      <sheetName val="ШГП_№28"/>
      <sheetName val="Шардара_РП8"/>
      <sheetName val="МБ_на15_02_118"/>
      <sheetName val="2011_для_пров_договора8"/>
      <sheetName val="План_ГЗ8"/>
      <sheetName val="Источник_финансирования8"/>
      <sheetName val="Способ_закупки8"/>
      <sheetName val="Вид_предмета8"/>
      <sheetName val="Тип_пункта_плана8"/>
      <sheetName val="Служебный_ФКРБ8"/>
      <sheetName val="расчет_зар_пл_8"/>
      <sheetName val="2011_ВОП,участ8"/>
      <sheetName val="данные_лечебников8"/>
      <sheetName val="доп_сог_шт_СМП8"/>
      <sheetName val="СЗП_Врачи,СМП8"/>
      <sheetName val="доп_сог_шт_СМП_Город8"/>
      <sheetName val="в_бух8"/>
      <sheetName val="расш_152-118"/>
      <sheetName val="на_уточнение8"/>
      <sheetName val="БЗ_на_уточн__2008_г_8"/>
      <sheetName val="2_ВАР_ЧП_СВОД_(2)8"/>
      <sheetName val="2_ВАР_ЧП_СВОД8"/>
      <sheetName val="2_ВАР_ЧП_ожид_испол_2008_г_8"/>
      <sheetName val="1_ВАР_СВОД8"/>
      <sheetName val="1_ВАР_ожид_испол_2008_г_8"/>
      <sheetName val="Пенсия_8"/>
      <sheetName val="Пенсия_ЧП8"/>
      <sheetName val="Базовая_пенсия_чист_потр8"/>
      <sheetName val="Базовая_пенсия8"/>
      <sheetName val="ГСП_по_инвалидн__чп8"/>
      <sheetName val="ГСП_по_инвалидн_8"/>
      <sheetName val="ГСП_по_утери_корм__чп8"/>
      <sheetName val="ГСП_по_утери_корм_8"/>
      <sheetName val="ГСП_по_возрасту_чп8"/>
      <sheetName val="ГСП_по_возрасту8"/>
      <sheetName val="по_уходу_до_года_ЧП8"/>
      <sheetName val="по_уходу_до_года8"/>
      <sheetName val="По_списку_№1,2_ЧП8"/>
      <sheetName val="По_списку_№1,28"/>
      <sheetName val="СГП_Инв_ВОВ_ЧП8"/>
      <sheetName val="СГП_Инв_ВОВ8"/>
      <sheetName val="СГП_Уч_ВОВ_ЧП8"/>
      <sheetName val="СГП_Уч_ВОВ8"/>
      <sheetName val="СГП_Прир__к_инв_ВОВ_ЧП8"/>
      <sheetName val="СГП_Прир__к_инв_ВОВ8"/>
      <sheetName val="СГП_Прир__к_уч_ВОВ_ЧП8"/>
      <sheetName val="СГП_Прир__к_уч_ВОВ8"/>
      <sheetName val="СГП_Вдовы_ЧП8"/>
      <sheetName val="СГП_Вдовы8"/>
      <sheetName val="СГП_Жены_ЧП8"/>
      <sheetName val="СГП_Жены8"/>
      <sheetName val="СГП_Герои_ЧП8"/>
      <sheetName val="СГП_Герои8"/>
      <sheetName val="СГП_Семьи_погибших_ЧП8"/>
      <sheetName val="СГП_Семьи_погибших8"/>
      <sheetName val="СГП_Труж_тыла_ЧП8"/>
      <sheetName val="СГП_Труж_тыла8"/>
      <sheetName val="СГП_Уч__ЧАЭС_ЧП8"/>
      <sheetName val="СГП_Уч__ЧАЭС8"/>
      <sheetName val="СГП_Ин_1и2гр__ЧП8"/>
      <sheetName val="СГП_Ин_1и2гр_8"/>
      <sheetName val="СГП_Ин_3гр__ЧП8"/>
      <sheetName val="СГП_Ин_3гр_8"/>
      <sheetName val="СГП_Дети-инв_до_16_лет_ЧП8"/>
      <sheetName val="СГП_Дети-инв_до_16_лет8"/>
      <sheetName val="СГП_Многод__матери_ЧП8"/>
      <sheetName val="СГП_Многод__матери8"/>
      <sheetName val="СГП_Многод__семьи__ЧП8"/>
      <sheetName val="СГП_Многод__семьи_8"/>
      <sheetName val="СГП_жертвы_ЧП8"/>
      <sheetName val="СГП_жертвы8"/>
      <sheetName val="СГП_За_особые_заслуги_ЧП8"/>
      <sheetName val="СГП_За_особые_заслуги8"/>
      <sheetName val="погребение_пенсион_8"/>
      <sheetName val="погребение_получат__ГСП8"/>
      <sheetName val="оплата_по_версии_ВЖ8"/>
      <sheetName val="111_свод_мэ8"/>
      <sheetName val="Тариф___БДО_17697_2013_8"/>
      <sheetName val="111_расш_8"/>
      <sheetName val="Тариф__внештатников_(2)8"/>
      <sheetName val="131_рабоч__(2)8"/>
      <sheetName val="131_осн__техперсон_(2)8"/>
      <sheetName val="136_(2)8"/>
      <sheetName val="136_рашифровка_(2)8"/>
      <sheetName val="144__8"/>
      <sheetName val="144гсм___8"/>
      <sheetName val="144_топливо_(2)8"/>
      <sheetName val="144_остальное8"/>
      <sheetName val="свод_149_(2)8"/>
      <sheetName val="149_расхмат_(2)8"/>
      <sheetName val="149_прочие_(2)8"/>
      <sheetName val="151_свод8"/>
      <sheetName val="151_вода8"/>
      <sheetName val="151_электр8"/>
      <sheetName val="151_отоп8"/>
      <sheetName val="Факт_(2)8"/>
      <sheetName val="151_факт_(2)8"/>
      <sheetName val="159_свод_(2)8"/>
      <sheetName val="159расш_8"/>
      <sheetName val="159_рем8"/>
      <sheetName val="форма_по_текущ_ремонту_(2)8"/>
      <sheetName val="161__(2)8"/>
      <sheetName val="161_рашифровка8"/>
      <sheetName val="_свод_по_104_подпрограмме__(2)8"/>
      <sheetName val="104свод_(3)8"/>
      <sheetName val="104_(3)8"/>
      <sheetName val="152_8"/>
      <sheetName val="152интернет_(3)8"/>
      <sheetName val="159-орган_(3)8"/>
      <sheetName val="159_рем_(2)8"/>
      <sheetName val="159_прогр__(3)8"/>
      <sheetName val="159_орг_техн__(3)8"/>
      <sheetName val="Описание_проекта8"/>
      <sheetName val="Курсы_валют8"/>
      <sheetName val="КПВЭД_(2)8"/>
      <sheetName val="титульн_8"/>
      <sheetName val="СВОД_фГУ_001_104_ЦА+ДКК+КМ8"/>
      <sheetName val="СВОД_фГУ_001_104_ЦА+КМ8"/>
      <sheetName val="149_фГУ_-_20138"/>
      <sheetName val="Дин_1498"/>
      <sheetName val="149_расх_материалы8"/>
      <sheetName val="149_расх_для_вычислит_техн_8"/>
      <sheetName val="159_фГУ_обслуж8"/>
      <sheetName val="159_фГУ_прочие_услуги8"/>
      <sheetName val="Дин_1598"/>
      <sheetName val="149_сертификация8"/>
      <sheetName val="159_обслуж_орг_и_выч_техн_8"/>
      <sheetName val="159_обслуж_ПП8"/>
      <sheetName val="план по пл"/>
      <sheetName val="форма ГУ"/>
      <sheetName val="Сп.111_здрав"/>
      <sheetName val="Зарпл вр,ср,мл,пр"/>
      <sheetName val="Сп.111_раб"/>
      <sheetName val="Сп.121"/>
      <sheetName val="Сп.122"/>
      <sheetName val="Сп.125"/>
      <sheetName val="Сп.131"/>
      <sheetName val="Расчет 131"/>
      <sheetName val="132_СВОД "/>
      <sheetName val="Сп.132 пол"/>
      <sheetName val="139_СВОД"/>
      <sheetName val="139_Расх мат"/>
      <sheetName val="139_ГСМ"/>
      <sheetName val="Сп.141"/>
      <sheetName val="Сп.142"/>
      <sheetName val="Сп.144"/>
      <sheetName val="Сп.145_ЦСО"/>
      <sheetName val="Сп.1.149"/>
      <sheetName val="Сп.149"/>
      <sheetName val="Сп.159"/>
      <sheetName val="Сп.411_медобор"/>
      <sheetName val="Об пр-ва"/>
      <sheetName val="Осн. пара"/>
      <sheetName val="Осн пар Свод"/>
      <sheetName val="3Ф"/>
      <sheetName val="2Ф"/>
      <sheetName val="Норм"/>
      <sheetName val="ОС"/>
      <sheetName val="Граф строит"/>
      <sheetName val="Пост Рх"/>
      <sheetName val="кредит"/>
      <sheetName val="Глины"/>
      <sheetName val="Рас по тр-ту"/>
      <sheetName val="ЗП"/>
      <sheetName val="IRR NPV"/>
      <sheetName val="Амор"/>
      <sheetName val="влиян топл"/>
      <sheetName val="Себест-ть"/>
      <sheetName val="обоснование"/>
      <sheetName val="цены"/>
      <sheetName val="Осн п"/>
      <sheetName val="Исх"/>
      <sheetName val="ФОТ"/>
      <sheetName val="Ф3"/>
      <sheetName val="ф2"/>
      <sheetName val="Пр-во кумыс"/>
      <sheetName val="Пр-во шубат"/>
      <sheetName val="Расх пост"/>
      <sheetName val="кр"/>
      <sheetName val="Инв"/>
      <sheetName val="Безубыт"/>
      <sheetName val="Параметры"/>
      <sheetName val="Производство и сбыт"/>
      <sheetName val="Амортизация"/>
      <sheetName val="Приобретение ОС"/>
      <sheetName val="Временные расходы"/>
      <sheetName val="Пост расходы"/>
      <sheetName val="График"/>
      <sheetName val="Прямые затраты"/>
      <sheetName val="ГСМ Налоги"/>
      <sheetName val="Адмрасходы"/>
      <sheetName val="NPV"/>
      <sheetName val="ОПиУ"/>
      <sheetName val="ОДДС"/>
      <sheetName val="Баланс"/>
      <sheetName val="Эффективность"/>
      <sheetName val="Осн.показ"/>
      <sheetName val="Аморт"/>
      <sheetName val="Налоги"/>
      <sheetName val="Оборотка"/>
      <sheetName val="Пост"/>
      <sheetName val="Перем."/>
      <sheetName val="Штат до ввода"/>
      <sheetName val="Штат пос ввода"/>
      <sheetName val="Оценка"/>
      <sheetName val="График стр."/>
      <sheetName val="ФХД АФ"/>
      <sheetName val="Cash пр"/>
      <sheetName val="Tornado"/>
      <sheetName val="ICCM"/>
      <sheetName val="Экотон+"/>
      <sheetName val="CM Center"/>
      <sheetName val="Development"/>
      <sheetName val="Astana Logistics"/>
      <sheetName val="Инвест-оператор"/>
      <sheetName val="Шайгу"/>
      <sheetName val="Виста СМ"/>
      <sheetName val="Forest Holding"/>
      <sheetName val="ENKI"/>
      <sheetName val="Неруд Кокшетау"/>
      <sheetName val="Главн"/>
      <sheetName val="Пояснения"/>
      <sheetName val="Рас.эффект"/>
      <sheetName val="№ 2 Товар.выпуск"/>
      <sheetName val="№ 3 Реализация"/>
      <sheetName val="Доходы"/>
      <sheetName val="Себест реал"/>
      <sheetName val="Cash"/>
      <sheetName val="CF"/>
      <sheetName val="P&amp;L"/>
      <sheetName val="Кредиты"/>
      <sheetName val="Кредиты 2"/>
      <sheetName val="Кредиты 3"/>
      <sheetName val="№ 1 Произв.прогр"/>
      <sheetName val="Произв.мощн"/>
      <sheetName val="График работ"/>
      <sheetName val="Invest"/>
      <sheetName val="Граф кап инвестиц"/>
      <sheetName val="Граф произв инвестиц"/>
      <sheetName val="Спр.мат"/>
      <sheetName val="Материалы"/>
      <sheetName val="№ 4 Материалы полн"/>
      <sheetName val="Материалы по ассорт"/>
      <sheetName val="Упаковка"/>
      <sheetName val="№ 4-1 Мат 0,5 ЗС"/>
      <sheetName val="№ 4-2 Мат 0,7 ЗС"/>
      <sheetName val="№ 4-3 Мат 0,5 обл"/>
      <sheetName val="№ 4-4 Мат 0,5 ст"/>
      <sheetName val="№ 4-5 Мат 0,5 ст шелкогр"/>
      <sheetName val="Мат 6"/>
      <sheetName val="Мат 7"/>
      <sheetName val="Мат 8"/>
      <sheetName val="Мат 9"/>
      <sheetName val="Мат 10"/>
      <sheetName val="Мат 11"/>
      <sheetName val="Мат 12"/>
      <sheetName val="Мат 13"/>
      <sheetName val="Мат 14"/>
      <sheetName val="Мат Тов-15"/>
      <sheetName val="Мат Тов-16"/>
      <sheetName val="Мат Тов-17"/>
      <sheetName val="Мат Тов-18"/>
      <sheetName val="Мат Тов-19"/>
      <sheetName val="Мат Тов-20"/>
      <sheetName val="№ 5 Энерго"/>
      <sheetName val="№ 6-1 Свод затрат без НДС"/>
      <sheetName val="№ 6-2 Свод затрат с НДС"/>
      <sheetName val="№ 7 КАЛЬКУЛ 1-2"/>
      <sheetName val="№ 7 КАЛЬКУЛ 3-4"/>
      <sheetName val="КАЛЬКУЛ 5"/>
      <sheetName val="Затраты по месяцам"/>
      <sheetName val="Нал на трансп"/>
      <sheetName val="Ставки соц"/>
      <sheetName val="Ставки под.физ"/>
      <sheetName val="ГСМ"/>
      <sheetName val="ОтырарПлощадьОПиФА"/>
      <sheetName val="ОтырарПлощадьОПродаж"/>
      <sheetName val="объекты общества"/>
      <sheetName val="ОбъектыОбществаПрочиеХвосты"/>
      <sheetName val="ПрочиеОбъектыХвосты"/>
      <sheetName val="объекты обществаКокшетау"/>
      <sheetName val="БалансСебест"/>
      <sheetName val="РеализацияБухгалтерия"/>
      <sheetName val="Штуки"/>
      <sheetName val="Стоимость"/>
      <sheetName val="Поступления"/>
      <sheetName val="ВозвратДебиторки"/>
      <sheetName val="Итого Потоки"/>
      <sheetName val="Цена"/>
      <sheetName val="пост. пар."/>
      <sheetName val="ф-ма2"/>
      <sheetName val="ф-ма3 с НДС"/>
      <sheetName val="Гр стр №"/>
      <sheetName val="КП"/>
      <sheetName val="оборуд.1"/>
      <sheetName val="Расчет фонда опл. с 01.07.07 №1"/>
      <sheetName val="ГСМ №2"/>
      <sheetName val="Аренда №3"/>
      <sheetName val="Команд.№4"/>
      <sheetName val="Связь№5"/>
      <sheetName val="Банк№6"/>
      <sheetName val="платежи в бюджет №7"/>
      <sheetName val="прочие ОАР №8"/>
      <sheetName val="Приобретение ОС №9"/>
      <sheetName val="Амортизация №10"/>
      <sheetName val="налог на имущ.№11"/>
      <sheetName val="Охрана №12"/>
      <sheetName val="оборуд."/>
      <sheetName val="Сырье"/>
      <sheetName val="Себестоимость"/>
      <sheetName val="WorkCap"/>
      <sheetName val="Оборот стада"/>
      <sheetName val="Нор. рас. корм."/>
      <sheetName val="Зарплата"/>
      <sheetName val="кэш"/>
      <sheetName val="анализ крс и лошади"/>
      <sheetName val="SUAD_2003"/>
      <sheetName val="SAD_311203_e"/>
      <sheetName val="Global BS"/>
      <sheetName val="Global IS"/>
      <sheetName val="Final ER"/>
      <sheetName val="F100-Trial BS"/>
      <sheetName val="F110-Trial IS"/>
      <sheetName val="F-120-Trial OB"/>
      <sheetName val="BS_disclosures"/>
      <sheetName val="IS_disclosures"/>
      <sheetName val="LScheck"/>
      <sheetName val="SAD"/>
      <sheetName val="H"/>
      <sheetName val="I"/>
      <sheetName val="J"/>
      <sheetName val="K"/>
      <sheetName val="L"/>
      <sheetName val="M"/>
      <sheetName val="N"/>
      <sheetName val="O"/>
      <sheetName val="NBRK"/>
      <sheetName val="O-230"/>
      <sheetName val="Bank700"/>
      <sheetName val="Settings"/>
      <sheetName val="Controls"/>
      <sheetName val="Reports"/>
      <sheetName val="Graphs"/>
      <sheetName val="Analysis"/>
      <sheetName val="Actual 2003"/>
      <sheetName val="Forecast 2003"/>
      <sheetName val="Dat"/>
      <sheetName val="Year End"/>
      <sheetName val="Rolling 12"/>
      <sheetName val="Deferred Tax-F25"/>
      <sheetName val="F 29"/>
      <sheetName val="Sheet1"/>
      <sheetName val="std tabel"/>
      <sheetName val="Budget 2003"/>
      <sheetName val="Actual 2002"/>
      <sheetName val="Sheet2"/>
      <sheetName val="Reporting Schedule"/>
      <sheetName val="Settings - Admin"/>
      <sheetName val="Tabeller"/>
      <sheetName val="Reconciliation"/>
      <sheetName val="F1"/>
      <sheetName val="F2"/>
      <sheetName val="F4"/>
      <sheetName val="F5"/>
      <sheetName val="F6A"/>
      <sheetName val="F6B"/>
      <sheetName val="F6C"/>
      <sheetName val="F7A"/>
      <sheetName val="F7B"/>
      <sheetName val="F8"/>
      <sheetName val="F9"/>
      <sheetName val="F10"/>
      <sheetName val="F11"/>
      <sheetName val="F12"/>
      <sheetName val="F14"/>
      <sheetName val="F18"/>
      <sheetName val="F19"/>
      <sheetName val="F22A"/>
      <sheetName val="F22B"/>
      <sheetName val="F25A"/>
      <sheetName val="F25B"/>
      <sheetName val="F25C"/>
      <sheetName val="F25D"/>
      <sheetName val="F26"/>
      <sheetName val="F28"/>
      <sheetName val="F29"/>
      <sheetName val="F33"/>
      <sheetName val="F34"/>
      <sheetName val="F35"/>
      <sheetName val="C1"/>
      <sheetName val="PIT&amp;PP(2)"/>
      <sheetName val="Зарплата_Kаз"/>
      <sheetName val="Расчет_Каз"/>
      <sheetName val="Всего"/>
      <sheetName val="Накопител. пенс. "/>
      <sheetName val="Перерасчет"/>
      <sheetName val="Зарплата_Ин"/>
      <sheetName val="Расчет_Ин"/>
      <sheetName val="PIT&amp;PP"/>
      <sheetName val="B1.1"/>
      <sheetName val="B1.2"/>
      <sheetName val="31.12.2003"/>
      <sheetName val="Intercompany transactions"/>
      <sheetName val="Consol table BS_P&amp;L 12m1999"/>
      <sheetName val="Consol table BS_P&amp;L 12m1998"/>
      <sheetName val="3310.36(2004)"/>
      <sheetName val="3110.36(2003)"/>
      <sheetName val="O-1"/>
      <sheetName val="L-1"/>
      <sheetName val="L-100"/>
      <sheetName val="2003"/>
      <sheetName val="2004"/>
      <sheetName val="2002"/>
      <sheetName val="кредиторы 2003 (2)"/>
      <sheetName val="кредиторы 2004 (2)"/>
      <sheetName val="реквизиты"/>
      <sheetName val="Dividends"/>
      <sheetName val="PP"/>
      <sheetName val="SF"/>
      <sheetName val="Planning"/>
      <sheetName val="B.1.1"/>
      <sheetName val="B.1.2"/>
      <sheetName val="B.1.3"/>
      <sheetName val="B.1.4"/>
      <sheetName val="Adj"/>
      <sheetName val="(unposted) Adj "/>
      <sheetName val="SMT"/>
      <sheetName val="deferred tax"/>
      <sheetName val="Trial balance"/>
      <sheetName val="Related parties"/>
      <sheetName val="Fees and comm"/>
      <sheetName val="Imploss"/>
      <sheetName val="FA"/>
      <sheetName val="confirmation control"/>
      <sheetName val="GA"/>
      <sheetName val="Loans to customers"/>
      <sheetName val="Interest"/>
      <sheetName val="Placements with banks"/>
      <sheetName val="Capital adequacy"/>
      <sheetName val="PN"/>
      <sheetName val="OA"/>
      <sheetName val="Securities"/>
      <sheetName val="Customer Accounts"/>
      <sheetName val="Loans from banks"/>
      <sheetName val="forex"/>
      <sheetName val="OL"/>
      <sheetName val="Loans within IL"/>
      <sheetName val="Other income"/>
      <sheetName val="Commitments (N)"/>
      <sheetName val="Geograpical Analysis"/>
      <sheetName val="Maturity Analysis"/>
      <sheetName val="By months"/>
      <sheetName val="By decades"/>
      <sheetName val="By branches"/>
      <sheetName val="Bal by curr"/>
      <sheetName val="Bal by curr (2003)"/>
      <sheetName val="Maturity Analysis (2003)"/>
      <sheetName val="Interest rates"/>
      <sheetName val="Cust acc 2003"/>
      <sheetName val="PN 2003"/>
      <sheetName val="Loans 2003"/>
      <sheetName val="Loans 2004"/>
      <sheetName val="Cust acc 2004"/>
      <sheetName val="GUV-Überleitung"/>
      <sheetName val="Anlagevermögen"/>
      <sheetName val="Food"/>
      <sheetName val="Rent"/>
      <sheetName val="Guesthouse"/>
      <sheetName val="Travel local"/>
      <sheetName val="Receivables"/>
      <sheetName val="Sheet3"/>
      <sheetName val="Task"/>
      <sheetName val="Cash Flow - CY Workings"/>
      <sheetName val="BS"/>
      <sheetName val="Loans"/>
      <sheetName val="Intangibles"/>
      <sheetName val="Provisions"/>
      <sheetName val="Almatytel (2)"/>
      <sheetName val="22CASH"/>
      <sheetName val="Almatytel"/>
      <sheetName val="BANK3"/>
      <sheetName val="BANK1"/>
      <sheetName val="BANK2"/>
      <sheetName val="Форма 7 - Движение капитала"/>
      <sheetName val="Equity Mvmnts"/>
      <sheetName val="COA"/>
      <sheetName val="Chui"/>
      <sheetName val="JA"/>
      <sheetName val="IK"/>
      <sheetName val="Osh"/>
      <sheetName val="Talas"/>
      <sheetName val="General Ledger"/>
      <sheetName val="CASH woff and borrw"/>
      <sheetName val="for Cons BS fin"/>
      <sheetName val="for Cons IS fin"/>
      <sheetName val="Portfolio-Outreach"/>
      <sheetName val="Ratios"/>
      <sheetName val="IS"/>
      <sheetName val="CE"/>
      <sheetName val="CF 04"/>
      <sheetName val="2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7"/>
      <sheetName val="CF02"/>
      <sheetName val="28"/>
      <sheetName val="30"/>
      <sheetName val="31"/>
      <sheetName val="15old"/>
      <sheetName val="E"/>
      <sheetName val="E-1"/>
      <sheetName val="E-2"/>
      <sheetName val="E-3"/>
      <sheetName val="E-4"/>
      <sheetName val="E-5"/>
      <sheetName val="E-6"/>
      <sheetName val="E-7"/>
      <sheetName val="F 100"/>
      <sheetName val="rev_points_final"/>
      <sheetName val="rev_points"/>
      <sheetName val="I-1"/>
      <sheetName val="I-25 (avg)"/>
      <sheetName val="I-30 (avg)"/>
      <sheetName val="I-35 (avg)"/>
      <sheetName val="I-40 (avg)"/>
      <sheetName val="I-41"/>
      <sheetName val="I-42"/>
      <sheetName val="I-45"/>
      <sheetName val="I-21"/>
      <sheetName val="I-22"/>
      <sheetName val="I-23"/>
      <sheetName val="I-50"/>
      <sheetName val="I-55"/>
      <sheetName val="I-60"/>
      <sheetName val="I-65"/>
      <sheetName val="I-70"/>
      <sheetName val="I-75 "/>
      <sheetName val="I-55 (2)"/>
      <sheetName val="General template instructions"/>
      <sheetName val="P&amp;L  Budgets"/>
      <sheetName val="P&amp;L CCI Detail"/>
      <sheetName val="2003 Capital"/>
      <sheetName val="Cash Budgets"/>
      <sheetName val="Cash CCI Detail"/>
      <sheetName val="Key Performance Indicators"/>
      <sheetName val="P&amp;L Summary"/>
      <sheetName val="Cash Summary"/>
      <sheetName val="P&amp;L CCI Reconciliation"/>
      <sheetName val="Cash CCI Reconciliation"/>
      <sheetName val="Key Indicator Summary"/>
      <sheetName val="5 year model updates"/>
      <sheetName val="Cash Questions"/>
      <sheetName val="Other Assumptions"/>
      <sheetName val="Essbase_P&amp;L_ Monthly"/>
      <sheetName val="Essbase_P&amp;L_Annual"/>
      <sheetName val="Hypload"/>
      <sheetName val="J 80"/>
      <sheetName val="J 81"/>
      <sheetName val="J 82"/>
      <sheetName val="J 129"/>
      <sheetName val="CHECK KAS"/>
      <sheetName val="CHECK IAS"/>
      <sheetName val="A 100"/>
      <sheetName val="A 110"/>
      <sheetName val="A 120"/>
      <sheetName val="A 130 "/>
      <sheetName val="A 140 "/>
      <sheetName val="A 150"/>
      <sheetName val="A 155"/>
      <sheetName val="A 160 "/>
      <sheetName val="A 200"/>
      <sheetName val="A 210"/>
      <sheetName val="A 220"/>
      <sheetName val="A 230"/>
      <sheetName val="A 240"/>
      <sheetName val="A 250"/>
      <sheetName val="A 255"/>
      <sheetName val="A 260"/>
      <sheetName val="B 1"/>
      <sheetName val="C 1"/>
      <sheetName val="F 1"/>
      <sheetName val="G 1"/>
      <sheetName val="H 1"/>
      <sheetName val="H 2"/>
      <sheetName val="I  "/>
      <sheetName val="K1 "/>
      <sheetName val="K 2"/>
      <sheetName val="F-505 (3)"/>
      <sheetName val="H-215(removed)"/>
      <sheetName val="H-220(removed)"/>
      <sheetName val="H - 230(removed)"/>
      <sheetName val="I - 510(remove)"/>
      <sheetName val="I -520(remove)"/>
      <sheetName val="F-5.2(removed)"/>
      <sheetName val="Data Input"/>
      <sheetName val="Stkpl"/>
      <sheetName val="Prelim Cost"/>
      <sheetName val="Gold Institute"/>
      <sheetName val="Ounces"/>
      <sheetName val="CostCentres"/>
      <sheetName val="presentation1"/>
      <sheetName val="presentation2"/>
      <sheetName val="CamKum Prod"/>
      <sheetName val="CapSumm"/>
      <sheetName val="Cost Summary"/>
      <sheetName val="CamCostSum"/>
      <sheetName val="CamExecSum"/>
      <sheetName val="Unit CostPoured"/>
      <sheetName val="Efficiency Avg."/>
      <sheetName val="Effeciency Mos"/>
      <sheetName val="Total Costs Mos"/>
      <sheetName val="Avg Costs Yr"/>
      <sheetName val="presentation (2)"/>
      <sheetName val="Nature"/>
      <sheetName val="MineGrph"/>
      <sheetName val="MillGrph"/>
      <sheetName val="Lender"/>
      <sheetName val="index"/>
      <sheetName val="H - 1"/>
      <sheetName val="H - 2"/>
      <sheetName val="H - 100"/>
      <sheetName val="H - 250"/>
      <sheetName val="H - 300"/>
      <sheetName val="H - 250net"/>
      <sheetName val="301-303"/>
      <sheetName val="H - 260"/>
      <sheetName val="Planning "/>
      <sheetName val="Bonds"/>
      <sheetName val="Prom notes"/>
      <sheetName val="Capital"/>
      <sheetName val="PPE"/>
      <sheetName val="TB 2004"/>
      <sheetName val="Ф1_31.12.04"/>
      <sheetName val="Ф3 31.12.04"/>
      <sheetName val="ф2_31.12.04"/>
      <sheetName val="E-4.1_SMT (2004)"/>
      <sheetName val="ча"/>
      <sheetName val="G-1.5"/>
      <sheetName val="G-1.50"/>
      <sheetName val="G-1.60"/>
      <sheetName val="G-1.60_(4)"/>
      <sheetName val="G-1.49_"/>
      <sheetName val="1"/>
      <sheetName val="G-1.60 (2)"/>
      <sheetName val="CHECK"/>
      <sheetName val="A-10"/>
      <sheetName val="A-20"/>
      <sheetName val="Off-bal"/>
      <sheetName val="B"/>
      <sheetName val="C"/>
      <sheetName val="D"/>
      <sheetName val="G"/>
      <sheetName val="F"/>
      <sheetName val="Comparison BS"/>
      <sheetName val="Comparison IS"/>
      <sheetName val="I-Index"/>
      <sheetName val="I-sum"/>
      <sheetName val="I-29"/>
      <sheetName val="I-30"/>
      <sheetName val="I-40"/>
      <sheetName val="I-2"/>
      <sheetName val="I-3"/>
      <sheetName val="I-80"/>
      <sheetName val="I-4"/>
      <sheetName val="I-90"/>
      <sheetName val="I-100"/>
      <sheetName val="W-Index"/>
      <sheetName val="W-1"/>
      <sheetName val="       "/>
      <sheetName val="W-30"/>
      <sheetName val="W-32"/>
      <sheetName val="W-34"/>
      <sheetName val="W-36"/>
      <sheetName val="W-38"/>
      <sheetName val="W-40"/>
      <sheetName val="W-42"/>
      <sheetName val="W-44"/>
      <sheetName val="W-46"/>
      <sheetName val="W-48"/>
      <sheetName val="W-50"/>
      <sheetName val="W-52"/>
      <sheetName val="W-54"/>
      <sheetName val="W-56"/>
      <sheetName val="W-60"/>
      <sheetName val="W-65"/>
      <sheetName val="Cover"/>
      <sheetName val="Profit &amp; Loss"/>
      <sheetName val="Balance Sheet"/>
      <sheetName val="Cash Flow"/>
      <sheetName val="Key Indicators"/>
      <sheetName val="Debt Summary"/>
      <sheetName val="misc"/>
      <sheetName val="Module1"/>
      <sheetName val="Dialog_update_print"/>
      <sheetName val="Dialog_month"/>
      <sheetName val="Dialog_Paper_size"/>
      <sheetName val="Связанные стороны"/>
      <sheetName val="F-20"/>
      <sheetName val="Subsequent test"/>
      <sheetName val="U-2"/>
      <sheetName val="U-100"/>
      <sheetName val="U-105"/>
      <sheetName val="U-110"/>
      <sheetName val="U-120"/>
      <sheetName val="U-125"/>
      <sheetName val="U-130"/>
      <sheetName val="U-131"/>
      <sheetName val="U-132"/>
      <sheetName val="U-145"/>
      <sheetName val="U-150"/>
      <sheetName val="U-160"/>
      <sheetName val="U-170"/>
      <sheetName val="тантал"/>
      <sheetName val="U-15"/>
      <sheetName val="1d"/>
      <sheetName val="1с"/>
      <sheetName val="Adjustments (2)"/>
      <sheetName val="#ССЫЛКА"/>
      <sheetName val="F-1,2"/>
      <sheetName val="F-3"/>
      <sheetName val="A"/>
      <sheetName val="B-1"/>
      <sheetName val="B-2"/>
      <sheetName val="B-3"/>
      <sheetName val="B-4"/>
      <sheetName val="B-5"/>
      <sheetName val="B-6"/>
      <sheetName val="B-7"/>
      <sheetName val="C-1"/>
      <sheetName val="C-2"/>
      <sheetName val="D-1"/>
      <sheetName val="D-2"/>
      <sheetName val="UV"/>
      <sheetName val="U-1"/>
      <sheetName val="U-293"/>
      <sheetName val="BB"/>
      <sheetName val="CC"/>
      <sheetName val="DD-1"/>
      <sheetName val="FF"/>
      <sheetName val="FF-1"/>
      <sheetName val="EE"/>
      <sheetName val="SS"/>
      <sheetName val="40"/>
      <sheetName val="40-1"/>
      <sheetName val="C-500"/>
      <sheetName val="general"/>
      <sheetName val="Master_original"/>
      <sheetName val="Лист5 (2)"/>
      <sheetName val="Проч.расх."/>
      <sheetName val="Лист5"/>
      <sheetName val="Lead (2)"/>
      <sheetName val="60"/>
      <sheetName val="проектные"/>
      <sheetName val="FS Disclosure"/>
      <sheetName val="U2.100 Lead"/>
      <sheetName val="U2.101-5203,2203"/>
      <sheetName val="U2.102-5217,2207,2217"/>
      <sheetName val="U2.103-5306,1451"/>
      <sheetName val="22_ПЦ М-400 Д 20"/>
      <sheetName val="22_ПЦ М-500 Д 0"/>
      <sheetName val="22_Ш"/>
      <sheetName val="22_А"/>
      <sheetName val="22_ПТ"/>
      <sheetName val="22_Т"/>
      <sheetName val="23ЦТ"/>
      <sheetName val="23Ш"/>
      <sheetName val="23А"/>
      <sheetName val="24 ПР"/>
      <sheetName val="24 УСЛ"/>
      <sheetName val="24 МАТ"/>
      <sheetName val="24_ТШП"/>
      <sheetName val="24 М_ТШП "/>
      <sheetName val="25.1"/>
      <sheetName val="25.1(2)Ц"/>
      <sheetName val="25.1(2)Ш"/>
      <sheetName val="25.1(2)Т"/>
      <sheetName val="25.1(2)П"/>
      <sheetName val="25.2ц"/>
      <sheetName val="25.2ш"/>
      <sheetName val="25.2а"/>
      <sheetName val="25.2п"/>
      <sheetName val="25.2т"/>
      <sheetName val="26"/>
      <sheetName val="27.1."/>
      <sheetName val="27.2."/>
      <sheetName val="29"/>
      <sheetName val="31.1 АУР"/>
      <sheetName val="31.2 КСР"/>
      <sheetName val="32"/>
      <sheetName val="33"/>
      <sheetName val="34 &amp; 85"/>
      <sheetName val="35"/>
      <sheetName val="36"/>
      <sheetName val="36_ТШП"/>
      <sheetName val="37 ОС в эспл."/>
      <sheetName val="37.1 ОС на складе"/>
      <sheetName val="37.2 НКР"/>
      <sheetName val="37.3 НКС"/>
      <sheetName val="38 ОС+"/>
      <sheetName val="39 ОС-"/>
      <sheetName val="40 аморт."/>
      <sheetName val="41 КЗ"/>
      <sheetName val="45 НКС"/>
      <sheetName val="47"/>
      <sheetName val="48 &amp; 50"/>
      <sheetName val="To do list"/>
      <sheetName val="Index list "/>
      <sheetName val="31.12.03"/>
      <sheetName val="31.12.05"/>
      <sheetName val="2005"/>
      <sheetName val="G-1 BS"/>
      <sheetName val="G-2 PL"/>
      <sheetName val="G-60"/>
      <sheetName val="G-65 (2)"/>
      <sheetName val="G-122 -2003-2005"/>
      <sheetName val="G-120 -2003"/>
      <sheetName val="G-121 -2004"/>
      <sheetName val="G-65"/>
      <sheetName val="G-70"/>
      <sheetName val="G-100"/>
      <sheetName val="G-101 placements"/>
      <sheetName val="G-110"/>
      <sheetName val="G-115 borrowings"/>
      <sheetName val="G-145"/>
      <sheetName val="G-146"/>
      <sheetName val="G-150"/>
      <sheetName val="G-155"/>
      <sheetName val="G-185"/>
      <sheetName val="G-183"/>
      <sheetName val="G-184"/>
      <sheetName val="G-123 -2005"/>
      <sheetName val="KASE 31.12.03"/>
      <sheetName val="KASE 31.12.04"/>
      <sheetName val="KASE 31.12.05"/>
      <sheetName val="REVERSE REPO"/>
      <sheetName val="имеющиеся для продажи"/>
      <sheetName val="Проек.расх"/>
      <sheetName val="Описание"/>
      <sheetName val="Статьи"/>
      <sheetName val="Анализ"/>
      <sheetName val="Содержание"/>
      <sheetName val="SETUP"/>
      <sheetName val="Graph"/>
      <sheetName val="SUMMARY"/>
      <sheetName val="Invest report"/>
      <sheetName val="ACT 2002"/>
      <sheetName val="Schneider IC"/>
      <sheetName val="Variance analysis on DVC margin"/>
      <sheetName val="EST2002"/>
      <sheetName val="QUARTERLY SPECIFICATIONS"/>
      <sheetName val="YEARLY SPECIFICATIONS"/>
      <sheetName val="YEARLY TAX RECONCILIATION"/>
      <sheetName val="BUD2002"/>
      <sheetName val="ACT2001"/>
      <sheetName val="A-YGL"/>
      <sheetName val="E-YGL"/>
      <sheetName val="FA-YGL"/>
      <sheetName val="U-4"/>
      <sheetName val="U-4 (2)"/>
      <sheetName val="el koligi"/>
      <sheetName val="kazoil serv"/>
      <sheetName val="Birlik"/>
      <sheetName val="Polimer Ug"/>
      <sheetName val="COVER PAGE"/>
      <sheetName val="INSTRUCTIONS"/>
      <sheetName val="I. BALANCE SHEET"/>
      <sheetName val="II. PROFIT &amp; LOSS"/>
      <sheetName val="III. CASH FLOW"/>
      <sheetName val="IV. Stmt of GAINS &amp; LOSSES"/>
      <sheetName val="1. Cash"/>
      <sheetName val="2. Securities"/>
      <sheetName val="3a. Trade Rec."/>
      <sheetName val="3b. Financial &amp; Other Rec."/>
      <sheetName val="3c. Other Rec. Affiliates"/>
      <sheetName val="4. Inventories"/>
      <sheetName val="5. Fixed Assets"/>
      <sheetName val="6a. Liabilities"/>
      <sheetName val="7. Other Accr.,Liab."/>
      <sheetName val="7a. Other Liab. Affiliates"/>
      <sheetName val="9. Equity"/>
      <sheetName val="10. Sales"/>
      <sheetName val="11. Interest Exp.,Inc. "/>
      <sheetName val="12. Other Inc.,Exp."/>
      <sheetName val="13. Leasing"/>
      <sheetName val="14. Related Parties"/>
      <sheetName val="15. Foreign Exchange Income"/>
      <sheetName val="16. Gains Losses FA"/>
      <sheetName val="17. Restructuring"/>
      <sheetName val="Index list"/>
      <sheetName val="J-10"/>
      <sheetName val="J-15"/>
      <sheetName val="J-20"/>
      <sheetName val="14_PBC_07"/>
      <sheetName val="14_PBC_08"/>
      <sheetName val="J-21"/>
      <sheetName val="J-22"/>
      <sheetName val="J-23"/>
      <sheetName val="J-23.1"/>
      <sheetName val="J-23_PBC"/>
      <sheetName val="J-23_PBC2"/>
      <sheetName val="J-30"/>
      <sheetName val="J-40"/>
      <sheetName val="J-50"/>
      <sheetName val="J-50.1"/>
      <sheetName val="Indexation 2007"/>
      <sheetName val="Sal2006"/>
      <sheetName val="Sal2005"/>
      <sheetName val="U-2 (2)"/>
      <sheetName val="Диаграмма1"/>
      <sheetName val="шлам"/>
      <sheetName val="клинкер"/>
      <sheetName val="Цемент КР"/>
      <sheetName val="Цемент"/>
      <sheetName val="АЦИ-400"/>
      <sheetName val="ПЦ-400 Д-20"/>
      <sheetName val="ПЦ-400 Д-0"/>
      <sheetName val="ПЦ-400Д-20 пок клинкер"/>
      <sheetName val="Actual"/>
      <sheetName val="Доход"/>
      <sheetName val="Адм расходы"/>
      <sheetName val="J 90"/>
      <sheetName val="B3"/>
      <sheetName val="A 256"/>
      <sheetName val="C 2"/>
      <sheetName val="D 1"/>
      <sheetName val="D 2"/>
      <sheetName val="I "/>
      <sheetName val="K2"/>
      <sheetName val="ИД"/>
      <sheetName val="БДДС"/>
      <sheetName val="БДДС (2)"/>
      <sheetName val="БДР1"/>
      <sheetName val="ГК"/>
      <sheetName val="БДР_Банк"/>
      <sheetName val="График КС"/>
      <sheetName val="1.КС"/>
      <sheetName val="2.ОС"/>
      <sheetName val="3.ОС УППР+смола"/>
      <sheetName val="4.ГПР"/>
      <sheetName val="Сводная КапВложения"/>
      <sheetName val="6.ЗП"/>
      <sheetName val="7.ППР"/>
      <sheetName val="дисконт"/>
      <sheetName val="прог.произв."/>
      <sheetName val="Баланс (2)"/>
      <sheetName val="3.ОС УППР+смола (2)"/>
      <sheetName val="Итоги"/>
      <sheetName val="1.БДДС"/>
      <sheetName val="2.БДР"/>
      <sheetName val="3.ББЛ"/>
      <sheetName val="5.ГПР_4г"/>
      <sheetName val="6.ГПР_18л"/>
      <sheetName val="7.ГПР_св"/>
      <sheetName val="8. 1-я очередь"/>
      <sheetName val="9. 2-я очередь"/>
      <sheetName val="10. 3-я очередь"/>
      <sheetName val="11. Пр-во_Сбыт"/>
      <sheetName val="12. Общие расходы"/>
      <sheetName val="13. Персонал"/>
      <sheetName val="14. Расх. на персонал"/>
      <sheetName val="15. Налоги"/>
      <sheetName val="16. Кредиты"/>
      <sheetName val="17. Дивиденды"/>
      <sheetName val="Список связанных сторон"/>
      <sheetName val="Д и Р"/>
      <sheetName val="Операции по кредитам  "/>
      <sheetName val="Операции по депозитам"/>
      <sheetName val="Операции по условным обяз"/>
      <sheetName val="Операции по дебиторке"/>
      <sheetName val=" Операции по ЦБ "/>
      <sheetName val="Прочие операции "/>
      <sheetName val="остаток ОД"/>
      <sheetName val="просроченные %%"/>
      <sheetName val="карточный портфель"/>
      <sheetName val="19 Приложение (ОД факт)"/>
      <sheetName val="19 Приложение (проср %% факт) "/>
      <sheetName val="СВОД (факт)"/>
      <sheetName val="СВОД (коррект) "/>
      <sheetName val="708 К"/>
      <sheetName val="Фитч"/>
      <sheetName val="Проект2002"/>
      <sheetName val="Контакты"/>
      <sheetName val="Углы"/>
      <sheetName val="Руда"/>
      <sheetName val="Руда (2)"/>
      <sheetName val="КО"/>
      <sheetName val="Факт"/>
      <sheetName val="Техпроцессы"/>
      <sheetName val="Спецификации"/>
      <sheetName val="Справочники"/>
      <sheetName val="Зап_КВ"/>
      <sheetName val="Заполнить"/>
      <sheetName val="Шаблон"/>
      <sheetName val="Бухг_себестоимость"/>
      <sheetName val="Свод_ТМЦ"/>
      <sheetName val="Свод_норм"/>
      <sheetName val="Свод_Усл"/>
      <sheetName val="Финплан"/>
      <sheetName val="ТМЦ_утв"/>
      <sheetName val="Услуги"/>
      <sheetName val="Итоговая"/>
      <sheetName val="Спр2"/>
      <sheetName val="текучесть"/>
      <sheetName val="Произв-ть"/>
      <sheetName val="Структура ФЗП 2 п.г."/>
      <sheetName val="Структура ФЗП 4 кв"/>
      <sheetName val="ФЗП 4 кв 2004 ОГГК"/>
      <sheetName val="Выручка_ОГР(175)"/>
      <sheetName val="Смета КВ  (175)"/>
      <sheetName val="Замена оборуд_ОГР(175)"/>
      <sheetName val="Дин_КВ(175)"/>
      <sheetName val="Имущество(175)"/>
      <sheetName val="ФОТ_ОГР"/>
      <sheetName val="ФОТ_ОПР_ОХР(сокр.)"/>
      <sheetName val="Затр_ОГР_БВР"/>
      <sheetName val="Затр_ОГР_Заотк,Экск"/>
      <sheetName val="Затр_ОГР_Др,ПрТр"/>
      <sheetName val="Затр_Погр"/>
      <sheetName val="ОПР_рудник (175)"/>
      <sheetName val="Затр_РПК_ЗИФ"/>
      <sheetName val="ОПР(ЗИФ)_ОХР(175)"/>
      <sheetName val="Дин_затр_откр(175)"/>
      <sheetName val="ФИН-ОГР_б(175)"/>
      <sheetName val="ФИН-ОГР_к(175)"/>
      <sheetName val="Выручка_ОГР(125)"/>
      <sheetName val="Смета КВ  (125)"/>
      <sheetName val="Замена оборуд_ОГР(125)"/>
      <sheetName val="Дин_КВ(125)"/>
      <sheetName val="Имущество(125)"/>
      <sheetName val="ФОТ_ОПР_ОХР"/>
      <sheetName val="ОПР_рудник (125)"/>
      <sheetName val="ОПР(ЗИФ)_ОХР(125)"/>
      <sheetName val="Дин_затр_откр(125)"/>
      <sheetName val="ФИН-ОГР_б(125)"/>
      <sheetName val="ФИН-ОГР_к(125)"/>
      <sheetName val="Выручка_ОГР(50)"/>
      <sheetName val="Смета КВ  (50)"/>
      <sheetName val="Замена оборуд_ОГР(50)"/>
      <sheetName val="Дин_КВ(50)"/>
      <sheetName val="Имущество(50)"/>
      <sheetName val="Затр_ОГР_Тр (50)"/>
      <sheetName val="ОПР_рудник (50)"/>
      <sheetName val="ОПР(ЗИФ)_ОХР(50)"/>
      <sheetName val="Дин_затр_откр(50)"/>
      <sheetName val="ФИН-ОГР_б(50)"/>
      <sheetName val="ФИН-ОГР_к(50)"/>
      <sheetName val="ТЭП_ОГР(руб.)"/>
      <sheetName val="ТЭП_ОГР(долл.)"/>
      <sheetName val="Выручка_ПГР(175)"/>
      <sheetName val="Замена оборуд_ПГР(175)"/>
      <sheetName val="ФОТ_ПГР"/>
      <sheetName val="Затр_ПГР_Оч_ПНР"/>
      <sheetName val="Затр_ПГР_трансп"/>
      <sheetName val="Дин_затр_подз(175)"/>
      <sheetName val="ФИН-ПГР_б(175)"/>
      <sheetName val="ФИН-ПГР_к(175)"/>
      <sheetName val="Выручка_ПГР(125)"/>
      <sheetName val="Замена оборуд_ПГР(125)"/>
      <sheetName val="Дин_затр_подз(125)"/>
      <sheetName val="ФИН-ПГР_б(125)"/>
      <sheetName val="ФИН-ПГР_к(125)"/>
      <sheetName val="МПС_ПГР(125)"/>
      <sheetName val="МПС_ОГР(125)"/>
      <sheetName val="МПС_ПГР(175)"/>
      <sheetName val="МПС_ОГР(175)"/>
      <sheetName val="Выручка_ПГР(50)"/>
      <sheetName val="Замена оборуд_ПГР(50)"/>
      <sheetName val="Дин_затр_подз(50)"/>
      <sheetName val="ФИН-ПГР_б(50)"/>
      <sheetName val="ФИН-ПГР_к(50)"/>
      <sheetName val="ТЭП_ПГР(руб.)"/>
      <sheetName val="ТЭП_ПГР(долл.)"/>
      <sheetName val="const"/>
      <sheetName val="диагр_ПГР"/>
      <sheetName val="диагр_ОГР"/>
      <sheetName val="МПС_ПГР(50)"/>
      <sheetName val="МПС_ОГР(50)"/>
      <sheetName val="Заря"/>
      <sheetName val="Гранич"/>
      <sheetName val="М3"/>
      <sheetName val="M4"/>
      <sheetName val="Г-кпр-ти"/>
      <sheetName val="Календ"/>
      <sheetName val="Кал-вып"/>
      <sheetName val="KAR10"/>
      <sheetName val="K11-2"/>
      <sheetName val="K11-8"/>
      <sheetName val="K11-3"/>
      <sheetName val="m5-p-kar10"/>
      <sheetName val="Табл4-3"/>
      <sheetName val="Тр-т"/>
      <sheetName val="Макрос"/>
      <sheetName val="1_4_3 Баланс времени вспом"/>
      <sheetName val="1_4_6 Работа хоз транспорта"/>
      <sheetName val="1_4_7  Перечень техники"/>
      <sheetName val="1_4_8 Кап ремонты"/>
      <sheetName val="свод_$"/>
      <sheetName val="свод_физ"/>
      <sheetName val="1 кв"/>
      <sheetName val="2 кв"/>
      <sheetName val="3 кв"/>
      <sheetName val="4 кв"/>
      <sheetName val="ШР_Общее"/>
      <sheetName val="Сводная_таблица"/>
      <sheetName val="свод подп"/>
      <sheetName val=" Tax rollforward-2002"/>
      <sheetName val="Profits Tax"/>
      <sheetName val="VAT"/>
      <sheetName val="Road users tax"/>
      <sheetName val="VAT reconciliation"/>
      <sheetName val="UST"/>
      <sheetName val="Other taxes"/>
      <sheetName val="Tax Payments"/>
      <sheetName val="Personal income tax"/>
      <sheetName val="Input VAT compliance"/>
      <sheetName val="Tickmarks"/>
      <sheetName val="Escalated Budget"/>
      <sheetName val="Общая"/>
      <sheetName val="Оглавление"/>
      <sheetName val="Список предприятий группы"/>
      <sheetName val="Б110"/>
      <sheetName val="Б120-1"/>
      <sheetName val="Б120-1(1)"/>
      <sheetName val="Б120-2"/>
      <sheetName val="Б120-3"/>
      <sheetName val="Б130-1"/>
      <sheetName val="Б130-1(1)"/>
      <sheetName val="Б130-2"/>
      <sheetName val="Б130-3"/>
      <sheetName val="Б130-4"/>
      <sheetName val="Б130-5"/>
      <sheetName val="Б130-6"/>
      <sheetName val="Б135-1"/>
      <sheetName val="Б135-2"/>
      <sheetName val="Б135-3"/>
      <sheetName val="Б140-1"/>
      <sheetName val="Б140-2"/>
      <sheetName val="Б150"/>
      <sheetName val="Б210"/>
      <sheetName val="Б211"/>
      <sheetName val="Б216"/>
      <sheetName val="Б231"/>
      <sheetName val="Б232"/>
      <sheetName val="Б233"/>
      <sheetName val="Б234"/>
      <sheetName val="Б235"/>
      <sheetName val="Б241"/>
      <sheetName val="Б242"/>
      <sheetName val="Б243"/>
      <sheetName val="Б244"/>
      <sheetName val="Б245"/>
      <sheetName val="Б246"/>
      <sheetName val="Б250"/>
      <sheetName val="Б260"/>
      <sheetName val="Б270"/>
      <sheetName val="Б400"/>
      <sheetName val="Б510"/>
      <sheetName val="Б520"/>
      <sheetName val="Б610"/>
      <sheetName val="Б621"/>
      <sheetName val="Б622"/>
      <sheetName val="Б623"/>
      <sheetName val="Б627"/>
      <sheetName val="Б628"/>
      <sheetName val="Б630"/>
      <sheetName val="Б640"/>
      <sheetName val="Б650"/>
      <sheetName val="Б660"/>
      <sheetName val="Ф1"/>
      <sheetName val="Д1"/>
      <sheetName val="Д2"/>
      <sheetName val="П10"/>
      <sheetName val="П9"/>
      <sheetName val="П9спр"/>
      <sheetName val="П8"/>
      <sheetName val="П6"/>
      <sheetName val="П5"/>
      <sheetName val="П4"/>
      <sheetName val="П2"/>
      <sheetName val="Р1"/>
      <sheetName val="Р2"/>
      <sheetName val="Р3"/>
      <sheetName val="Ф4"/>
      <sheetName val="НП2"/>
      <sheetName val="СИ"/>
      <sheetName val="ГО"/>
      <sheetName val="ОА"/>
      <sheetName val="СЗ"/>
      <sheetName val="ВП"/>
      <sheetName val="ОИ"/>
      <sheetName val="ФК"/>
      <sheetName val="ПО"/>
      <sheetName val="СД"/>
      <sheetName val="Бюджетные операции 3 кв."/>
      <sheetName val="Бюджет 3 кв. с Ам"/>
      <sheetName val="ОПП 3 кв"/>
      <sheetName val="Свод ОПП 3 кв"/>
      <sheetName val="Бюджет 2010"/>
      <sheetName val="Внутр.оборот 3 кв."/>
      <sheetName val="Перевозка руды 3 кв."/>
      <sheetName val="Выручка 3 кв."/>
      <sheetName val="План ПП"/>
      <sheetName val="ФАКТ ПП"/>
      <sheetName val="ПП"/>
      <sheetName val="Форма2 1 пол"/>
      <sheetName val="Форма 2 9 мес"/>
      <sheetName val="Прил. №2"/>
      <sheetName val="43"/>
      <sheetName val="90,2"/>
      <sheetName val="20ЗИФ"/>
      <sheetName val="02"/>
      <sheetName val="ТЭП_эксп"/>
      <sheetName val="СЕБЕСТОИМОСТЬ ДЭС"/>
      <sheetName val="СТАТЬЯМ ЗАТРАТ"/>
      <sheetName val="РАСХОДЫ ПО ЦЕНТРАМ (проверка)"/>
      <sheetName val="Основное горное оборуд"/>
      <sheetName val="Выполнение по Кар транспот"/>
      <sheetName val="План_ОГР_2011г"/>
      <sheetName val="БДМ ОЗРК+РК 2011"/>
      <sheetName val="СЕБЕСТОИМОСТЬ ПЕРЕДЕЛЫ"/>
      <sheetName val="ЗАТРАТЫ ЗИФ"/>
      <sheetName val="Себестоимо КВТ"/>
      <sheetName val="ПО ВИДАМ ЗАТРАТ"/>
      <sheetName val="БВР"/>
      <sheetName val="ФЗП"/>
      <sheetName val="РАСХОДЫ ПЕРСОНАЛА"/>
      <sheetName val="СУММОВЫЕ"/>
      <sheetName val="БЮДЖЕТНЫЕ СТАТЬИ"/>
      <sheetName val="РАСХОДЫ ГТТТ"/>
      <sheetName val="НДПИ"/>
      <sheetName val="Афф2011_ОЗРК+РК"/>
      <sheetName val="Реал2011_ОЗРК+РК"/>
      <sheetName val="КОНСТ"/>
      <sheetName val="Выработка электрэ"/>
      <sheetName val="Курс долора май"/>
      <sheetName val="Продажи"/>
      <sheetName val="КЦ_Кубака 08.09"/>
      <sheetName val="КЦ_СК 08.09"/>
      <sheetName val="КВАРЦЕВЫЙ_п"/>
      <sheetName val="БИРКАЧАН_п"/>
      <sheetName val="Контрольные РК 2011"/>
      <sheetName val="Афф2011_РК"/>
      <sheetName val="Реал2011_РК"/>
      <sheetName val="Афф2011_ОЗРК"/>
      <sheetName val="Баланс ДМ 2011. (2)"/>
      <sheetName val="Баланс ДМ 2011."/>
      <sheetName val="Реал2011_ОЗРК"/>
      <sheetName val="ДПП"/>
      <sheetName val="СВ_РАСЧЁТ"/>
      <sheetName val="Распр23"/>
      <sheetName val="Контрольные ОЗРК 2011"/>
      <sheetName val="Баланс ДМ 2011"/>
      <sheetName val="(Ф-6) Движение-08 "/>
      <sheetName val="Протокол"/>
      <sheetName val="Отчет по ТМЦ"/>
      <sheetName val="Планы производства"/>
      <sheetName val="Выгрузка от 23.04."/>
      <sheetName val="Выгрузка от 25.04.11"/>
      <sheetName val="ПО -1"/>
      <sheetName val="Баланс метал"/>
      <sheetName val="Статьи затрат (план-факт)"/>
      <sheetName val="Статьи затрат"/>
      <sheetName val="Отчет"/>
      <sheetName val="20 счет"/>
      <sheetName val="23 счет"/>
      <sheetName val="25 счет"/>
      <sheetName val="26 счет"/>
      <sheetName val="Форма №3"/>
      <sheetName val="Форма №4 Анализ"/>
      <sheetName val="ВМ"/>
      <sheetName val="Отчет по планам производ"/>
      <sheetName val="Выгрузка от 20.07.11"/>
      <sheetName val="Внутрен оборот"/>
      <sheetName val="ПО-1"/>
      <sheetName val="20 счет (Отчет по проводкам)"/>
      <sheetName val="Лист4"/>
      <sheetName val="Лист6"/>
      <sheetName val="23 счет (Отчет по проводкам)"/>
      <sheetName val="25 счет (Отчет по проводкам)"/>
      <sheetName val="26 счет (Отчет по проводкам)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7"/>
      <sheetName val="Лист18"/>
      <sheetName val="Лист16"/>
      <sheetName val="Лист19"/>
      <sheetName val="Лист20"/>
      <sheetName val="Лист21"/>
      <sheetName val="для работы"/>
      <sheetName val="Свод (План-Факт)"/>
      <sheetName val="Бюджет (План-Факт)"/>
      <sheetName val="Поступление"/>
      <sheetName val="Модернизация "/>
      <sheetName val="выбытие 01.04.05-30.09.05"/>
      <sheetName val="поступ."/>
      <sheetName val="модерниз."/>
      <sheetName val="списан."/>
      <sheetName val="XLR_NoRangeSheet"/>
      <sheetName val="Рез-т"/>
      <sheetName val="Аналоги"/>
      <sheetName val="ЗУ_Расчёт"/>
      <sheetName val="ЗУ_корр."/>
      <sheetName val="ЗУ_Итог"/>
      <sheetName val="СП_Расчёт"/>
      <sheetName val="СП_ЗУ"/>
      <sheetName val="СП_Итог"/>
      <sheetName val="ЗП_Табл. 2.1"/>
      <sheetName val="ЗП_Табл. 2.2"/>
      <sheetName val="ЗП_Табл. 2.3."/>
      <sheetName val="ЗП_Табл. 2.4"/>
      <sheetName val="ЗП_Кдев"/>
      <sheetName val="ЗП_Табл. 2.5"/>
      <sheetName val="Соглас._ЗПиСП"/>
      <sheetName val="ЗП_С1"/>
      <sheetName val="ЗП_С2"/>
      <sheetName val="ЗП_С3"/>
      <sheetName val="08"/>
      <sheetName val="индексы"/>
      <sheetName val="МиО"/>
      <sheetName val="Итог по ОС"/>
      <sheetName val="Сводная табл."/>
      <sheetName val="Текст"/>
      <sheetName val="Прил. 1"/>
      <sheetName val="Прил. 2"/>
      <sheetName val="Прил. 3"/>
      <sheetName val=" Прил. 4"/>
      <sheetName val="Прил. 5"/>
      <sheetName val="Прил. 6"/>
      <sheetName val="Прил. 7"/>
      <sheetName val="Прил. 8"/>
      <sheetName val="Прил. 9"/>
      <sheetName val="Прил. 10"/>
      <sheetName val="Прил.11"/>
      <sheetName val="Прил.12"/>
      <sheetName val="Прил.13"/>
      <sheetName val="ИТОГ"/>
      <sheetName val="восст"/>
      <sheetName val="рын"/>
      <sheetName val="по месячно"/>
      <sheetName val="Раздел 12 (пДДС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B6" t="str">
            <v xml:space="preserve">Заполняется в соответствии со  штатным расписанием (с выделением в разрезе областного, городского, районных подразделений, а так же лабораторий и отделов) </v>
          </cell>
        </row>
        <row r="7">
          <cell r="A7" t="str">
            <v>№ п/п</v>
          </cell>
          <cell r="B7" t="str">
            <v>Должность</v>
          </cell>
          <cell r="C7" t="str">
            <v>Фамилия Имя Отчество</v>
          </cell>
          <cell r="D7" t="str">
            <v>Категория должностей</v>
          </cell>
          <cell r="E7" t="str">
            <v>Кол-во шт. ед.</v>
          </cell>
          <cell r="F7" t="str">
            <v>Квал. категория</v>
          </cell>
          <cell r="G7" t="str">
            <v>Ученная степень</v>
          </cell>
          <cell r="H7" t="str">
            <v>Стаж работы по специальности</v>
          </cell>
          <cell r="I7" t="str">
            <v>БДО</v>
          </cell>
          <cell r="J7" t="str">
            <v>Коэффициент</v>
          </cell>
          <cell r="K7" t="str">
            <v xml:space="preserve">Тарифная ставка </v>
          </cell>
          <cell r="L7" t="str">
            <v>Доплата за работу в сельск. местности</v>
          </cell>
          <cell r="N7" t="str">
            <v>Итого Должностной оклад, тенге</v>
          </cell>
          <cell r="O7" t="str">
            <v>Доплата  за работу  вредными  (особо вредными ) и опасными  (особо опасными) улсовиями труда</v>
          </cell>
          <cell r="Q7" t="str">
            <v>Доплата за особые условия</v>
          </cell>
          <cell r="V7" t="str">
            <v>Доплата за ученую степень</v>
          </cell>
          <cell r="X7" t="str">
            <v>Доплата за квалификационную категорию</v>
          </cell>
          <cell r="Z7" t="str">
            <v>Доплата работникам, занятых на тяжелых  физич. работах и с вредн. и опасн.усл. труда</v>
          </cell>
          <cell r="AB7" t="str">
            <v>Размер повышения за заведование</v>
          </cell>
          <cell r="AD7" t="str">
            <v>За проживание в зонах экологического бедствия</v>
          </cell>
          <cell r="AH7" t="str">
            <v>За классность водителям</v>
          </cell>
          <cell r="AJ7" t="str">
            <v>За работу в празднич. и выходные дни,  (в месяц)</v>
          </cell>
          <cell r="AK7" t="str">
            <v>Итого должностной оклад, тенге</v>
          </cell>
          <cell r="AL7" t="str">
            <v>Годовой фонд заработной платы, тыс. тенге</v>
          </cell>
        </row>
        <row r="8">
          <cell r="Q8" t="str">
            <v>стаж</v>
          </cell>
          <cell r="T8">
            <v>0.15</v>
          </cell>
          <cell r="U8" t="str">
            <v>сумма, тенге</v>
          </cell>
          <cell r="AD8" t="str">
            <v>%</v>
          </cell>
          <cell r="AG8" t="str">
            <v>сумма, тенге</v>
          </cell>
        </row>
        <row r="9">
          <cell r="Q9" t="str">
            <v>%</v>
          </cell>
        </row>
        <row r="10">
          <cell r="L10" t="str">
            <v>%</v>
          </cell>
          <cell r="M10" t="str">
            <v>сумма, тенге</v>
          </cell>
          <cell r="O10" t="str">
            <v>%</v>
          </cell>
          <cell r="P10" t="str">
            <v>сумма, тенге</v>
          </cell>
          <cell r="Q10" t="str">
            <v>до 5л. (90%)</v>
          </cell>
          <cell r="R10" t="str">
            <v>с 5-14л. (140%)</v>
          </cell>
          <cell r="S10" t="str">
            <v>свыше 14 (170%)</v>
          </cell>
          <cell r="V10" t="str">
            <v>%</v>
          </cell>
          <cell r="W10" t="str">
            <v>сумма, тенге</v>
          </cell>
          <cell r="X10" t="str">
            <v>%</v>
          </cell>
          <cell r="Y10" t="str">
            <v>сумма, тенге</v>
          </cell>
          <cell r="Z10" t="str">
            <v>%</v>
          </cell>
          <cell r="AA10" t="str">
            <v>сумма, тенге</v>
          </cell>
          <cell r="AB10" t="str">
            <v>%</v>
          </cell>
          <cell r="AC10" t="str">
            <v>сумма, тенге</v>
          </cell>
          <cell r="AD10" t="str">
            <v>эк.катастр.(50%)</v>
          </cell>
          <cell r="AE10" t="str">
            <v>эк.кризиса (30%)</v>
          </cell>
          <cell r="AF10" t="str">
            <v>эк.предкр.сост.(20%)</v>
          </cell>
          <cell r="AH10" t="str">
            <v>%</v>
          </cell>
          <cell r="AI10" t="str">
            <v>сумма, тенге</v>
          </cell>
          <cell r="AJ10" t="str">
            <v>сумма, тенге</v>
          </cell>
        </row>
        <row r="11">
          <cell r="A11">
            <v>1</v>
          </cell>
          <cell r="B11">
            <v>2</v>
          </cell>
          <cell r="C11">
            <v>3</v>
          </cell>
          <cell r="D11">
            <v>4</v>
          </cell>
          <cell r="E11">
            <v>5</v>
          </cell>
          <cell r="F11">
            <v>6</v>
          </cell>
          <cell r="G11">
            <v>7</v>
          </cell>
          <cell r="H11">
            <v>8</v>
          </cell>
          <cell r="I11">
            <v>9</v>
          </cell>
          <cell r="J11">
            <v>10</v>
          </cell>
          <cell r="K11">
            <v>11</v>
          </cell>
          <cell r="L11">
            <v>12</v>
          </cell>
          <cell r="M11">
            <v>13</v>
          </cell>
          <cell r="N11">
            <v>14</v>
          </cell>
          <cell r="O11">
            <v>15</v>
          </cell>
          <cell r="P11">
            <v>16</v>
          </cell>
          <cell r="Q11">
            <v>17</v>
          </cell>
          <cell r="R11">
            <v>18</v>
          </cell>
          <cell r="S11">
            <v>19</v>
          </cell>
          <cell r="T11">
            <v>20</v>
          </cell>
          <cell r="U11">
            <v>21</v>
          </cell>
          <cell r="V11">
            <v>22</v>
          </cell>
          <cell r="W11">
            <v>23</v>
          </cell>
          <cell r="X11">
            <v>24</v>
          </cell>
          <cell r="Y11">
            <v>25</v>
          </cell>
          <cell r="Z11">
            <v>26</v>
          </cell>
          <cell r="AA11">
            <v>27</v>
          </cell>
          <cell r="AB11">
            <v>32</v>
          </cell>
          <cell r="AC11">
            <v>33</v>
          </cell>
          <cell r="AD11">
            <v>36</v>
          </cell>
          <cell r="AE11">
            <v>37</v>
          </cell>
          <cell r="AF11">
            <v>38</v>
          </cell>
          <cell r="AG11">
            <v>39</v>
          </cell>
          <cell r="AH11">
            <v>42</v>
          </cell>
          <cell r="AI11">
            <v>43</v>
          </cell>
          <cell r="AJ11">
            <v>45</v>
          </cell>
          <cell r="AK11">
            <v>46</v>
          </cell>
          <cell r="AL11">
            <v>47</v>
          </cell>
        </row>
        <row r="12">
          <cell r="B12" t="str">
            <v>Всего</v>
          </cell>
        </row>
        <row r="13">
          <cell r="B13" t="str">
            <v>Руководство</v>
          </cell>
        </row>
        <row r="14">
          <cell r="A14">
            <v>1</v>
          </cell>
          <cell r="B14" t="str">
            <v>Начальник</v>
          </cell>
          <cell r="C14" t="str">
            <v>Бекенов Ж.Е</v>
          </cell>
        </row>
        <row r="15">
          <cell r="A15">
            <v>2</v>
          </cell>
          <cell r="B15" t="str">
            <v>Зам.нач.по эпид.работе</v>
          </cell>
          <cell r="C15" t="str">
            <v>Нурмаганбетова Л.Б</v>
          </cell>
        </row>
        <row r="16">
          <cell r="B16" t="str">
            <v>ИТОГО</v>
          </cell>
        </row>
        <row r="17">
          <cell r="B17" t="str">
            <v xml:space="preserve">Лаб.Диагностика,проф.чумы и др.оои </v>
          </cell>
        </row>
        <row r="18">
          <cell r="A18">
            <v>3</v>
          </cell>
          <cell r="B18" t="str">
            <v>Врач</v>
          </cell>
          <cell r="C18" t="str">
            <v>Нургалиева К.К</v>
          </cell>
        </row>
        <row r="19">
          <cell r="A19">
            <v>4</v>
          </cell>
          <cell r="B19" t="str">
            <v>Врач</v>
          </cell>
          <cell r="C19" t="str">
            <v>Аслан</v>
          </cell>
        </row>
        <row r="20">
          <cell r="A20">
            <v>5</v>
          </cell>
          <cell r="B20" t="str">
            <v>Врач</v>
          </cell>
          <cell r="C20" t="str">
            <v xml:space="preserve">Камысбаева </v>
          </cell>
        </row>
        <row r="21">
          <cell r="A21">
            <v>6</v>
          </cell>
          <cell r="B21" t="str">
            <v>Врач</v>
          </cell>
          <cell r="C21" t="str">
            <v>Ахметова А</v>
          </cell>
        </row>
        <row r="22">
          <cell r="A22">
            <v>7</v>
          </cell>
          <cell r="B22" t="str">
            <v>Врач</v>
          </cell>
          <cell r="C22" t="str">
            <v>Сарсенбаева Ш.</v>
          </cell>
        </row>
        <row r="23">
          <cell r="A23">
            <v>8</v>
          </cell>
          <cell r="B23" t="str">
            <v>Врач</v>
          </cell>
          <cell r="C23" t="str">
            <v>Таубаев Б.К.</v>
          </cell>
        </row>
        <row r="24">
          <cell r="A24">
            <v>9</v>
          </cell>
          <cell r="B24" t="str">
            <v>Лаборант</v>
          </cell>
          <cell r="C24" t="str">
            <v>Молдагериева Г.</v>
          </cell>
        </row>
        <row r="25">
          <cell r="A25">
            <v>10</v>
          </cell>
          <cell r="B25" t="str">
            <v>Лаборант</v>
          </cell>
          <cell r="C25" t="str">
            <v>Кушекбаева.К.</v>
          </cell>
        </row>
        <row r="26">
          <cell r="A26">
            <v>11</v>
          </cell>
          <cell r="B26" t="str">
            <v>Лаборант</v>
          </cell>
          <cell r="C26" t="str">
            <v>Насырова М</v>
          </cell>
        </row>
        <row r="27">
          <cell r="A27">
            <v>12</v>
          </cell>
          <cell r="B27" t="str">
            <v>Лаборант</v>
          </cell>
          <cell r="C27" t="str">
            <v>Толегенова Г.</v>
          </cell>
        </row>
        <row r="28">
          <cell r="A28">
            <v>13</v>
          </cell>
          <cell r="B28" t="str">
            <v>Лаборант</v>
          </cell>
          <cell r="C28" t="str">
            <v>Альжанова Д.</v>
          </cell>
        </row>
        <row r="29">
          <cell r="A29">
            <v>14</v>
          </cell>
          <cell r="B29" t="str">
            <v>дезинфектор</v>
          </cell>
          <cell r="C29" t="str">
            <v>Жумагалиева Б</v>
          </cell>
        </row>
        <row r="30">
          <cell r="A30">
            <v>15</v>
          </cell>
          <cell r="B30" t="str">
            <v>дезинфектор</v>
          </cell>
          <cell r="C30" t="str">
            <v>Нургужина А.</v>
          </cell>
        </row>
        <row r="31">
          <cell r="A31">
            <v>16</v>
          </cell>
          <cell r="B31" t="str">
            <v>санитарка</v>
          </cell>
          <cell r="C31" t="str">
            <v>Сисенбаева К</v>
          </cell>
        </row>
        <row r="32">
          <cell r="A32">
            <v>17</v>
          </cell>
          <cell r="B32" t="str">
            <v>санитарка</v>
          </cell>
          <cell r="C32" t="str">
            <v xml:space="preserve">Жанабилова </v>
          </cell>
        </row>
        <row r="33">
          <cell r="A33">
            <v>18</v>
          </cell>
          <cell r="B33" t="str">
            <v>санитарка</v>
          </cell>
          <cell r="C33" t="str">
            <v>Саналина Г.</v>
          </cell>
        </row>
        <row r="34">
          <cell r="B34" t="str">
            <v>ИТОГО</v>
          </cell>
        </row>
        <row r="35">
          <cell r="B35" t="str">
            <v>Музей жив.культур, средоварка,виварий</v>
          </cell>
        </row>
        <row r="36">
          <cell r="A36">
            <v>19</v>
          </cell>
          <cell r="B36" t="str">
            <v>Врач</v>
          </cell>
          <cell r="C36" t="str">
            <v>Джанбауова Р</v>
          </cell>
        </row>
        <row r="37">
          <cell r="A37">
            <v>20</v>
          </cell>
          <cell r="B37" t="str">
            <v>Лаборант</v>
          </cell>
          <cell r="C37" t="str">
            <v>Касен Б</v>
          </cell>
        </row>
        <row r="38">
          <cell r="A38">
            <v>21</v>
          </cell>
          <cell r="B38" t="str">
            <v>Лаборант</v>
          </cell>
          <cell r="C38" t="str">
            <v>Сапарова А.</v>
          </cell>
        </row>
        <row r="39">
          <cell r="A39">
            <v>22</v>
          </cell>
          <cell r="B39" t="str">
            <v>дезинфектор</v>
          </cell>
          <cell r="C39" t="str">
            <v>Рахметалина А</v>
          </cell>
        </row>
        <row r="40">
          <cell r="A40">
            <v>23</v>
          </cell>
          <cell r="B40" t="str">
            <v>дезинфектор</v>
          </cell>
          <cell r="C40" t="str">
            <v>Махмутова С.</v>
          </cell>
        </row>
        <row r="41">
          <cell r="B41" t="str">
            <v>ИТОГО</v>
          </cell>
        </row>
        <row r="42">
          <cell r="B42" t="str">
            <v xml:space="preserve">Лаб. Эпизоотологий проф.чумы и др.оои </v>
          </cell>
        </row>
        <row r="43">
          <cell r="A43">
            <v>24</v>
          </cell>
          <cell r="B43" t="str">
            <v>зав.зоопараз.лаб.</v>
          </cell>
          <cell r="C43" t="str">
            <v>Алашбаев М.А.</v>
          </cell>
        </row>
        <row r="44">
          <cell r="A44">
            <v>25</v>
          </cell>
          <cell r="B44" t="str">
            <v>зоолог</v>
          </cell>
          <cell r="C44" t="str">
            <v>Жаймахова А</v>
          </cell>
        </row>
        <row r="45">
          <cell r="A45">
            <v>26</v>
          </cell>
          <cell r="B45" t="str">
            <v>зоолог</v>
          </cell>
          <cell r="C45" t="str">
            <v>Турмагамбетова С.</v>
          </cell>
        </row>
        <row r="46">
          <cell r="A46">
            <v>27</v>
          </cell>
          <cell r="B46" t="str">
            <v>зоолог</v>
          </cell>
          <cell r="C46" t="str">
            <v>Койлыбаев Т</v>
          </cell>
        </row>
        <row r="47">
          <cell r="A47">
            <v>28</v>
          </cell>
          <cell r="B47" t="str">
            <v>зоолог</v>
          </cell>
          <cell r="C47" t="str">
            <v>Сарсенов Е.К.</v>
          </cell>
        </row>
        <row r="48">
          <cell r="A48">
            <v>29</v>
          </cell>
          <cell r="B48" t="str">
            <v>дезинфектор</v>
          </cell>
          <cell r="C48" t="str">
            <v>Кожабеков Н.</v>
          </cell>
        </row>
        <row r="49">
          <cell r="A49">
            <v>30</v>
          </cell>
          <cell r="B49" t="str">
            <v>дезинфектор</v>
          </cell>
          <cell r="C49" t="str">
            <v xml:space="preserve">Тураров Е             </v>
          </cell>
        </row>
        <row r="50">
          <cell r="A50">
            <v>31</v>
          </cell>
          <cell r="B50" t="str">
            <v>дезинфектор</v>
          </cell>
          <cell r="C50" t="str">
            <v>Ургеншбаев С.</v>
          </cell>
        </row>
        <row r="51">
          <cell r="A51">
            <v>32</v>
          </cell>
          <cell r="B51" t="str">
            <v>дезинфектор</v>
          </cell>
          <cell r="C51" t="str">
            <v>Багыбергенов К</v>
          </cell>
        </row>
        <row r="52">
          <cell r="A52">
            <v>33</v>
          </cell>
          <cell r="B52" t="str">
            <v>дезинфектор</v>
          </cell>
          <cell r="C52" t="str">
            <v>Айтуганов Б</v>
          </cell>
        </row>
        <row r="53">
          <cell r="A53">
            <v>34</v>
          </cell>
          <cell r="B53" t="str">
            <v>дезинфектор</v>
          </cell>
          <cell r="C53" t="str">
            <v>Сагинаев М</v>
          </cell>
        </row>
        <row r="54">
          <cell r="B54" t="str">
            <v>ИТОГО</v>
          </cell>
        </row>
        <row r="55">
          <cell r="B55" t="str">
            <v>Адм.хоз.часть</v>
          </cell>
        </row>
        <row r="56">
          <cell r="A56">
            <v>35</v>
          </cell>
          <cell r="B56" t="str">
            <v>Гл.Бухгалтер</v>
          </cell>
          <cell r="C56" t="str">
            <v>Умарова М.П.</v>
          </cell>
        </row>
        <row r="57">
          <cell r="A57">
            <v>36</v>
          </cell>
          <cell r="B57" t="str">
            <v>Бухгалтер</v>
          </cell>
          <cell r="C57" t="str">
            <v>Жаймахова Н</v>
          </cell>
        </row>
        <row r="58">
          <cell r="A58">
            <v>37</v>
          </cell>
          <cell r="B58" t="str">
            <v>Бухгалтер</v>
          </cell>
          <cell r="C58" t="str">
            <v>Нуржанова А</v>
          </cell>
        </row>
        <row r="59">
          <cell r="A59">
            <v>38</v>
          </cell>
          <cell r="B59" t="str">
            <v>Зам.нач.АХЧ</v>
          </cell>
          <cell r="C59" t="str">
            <v>Фазилова С</v>
          </cell>
        </row>
        <row r="60">
          <cell r="A60">
            <v>39</v>
          </cell>
          <cell r="B60" t="str">
            <v>Экономист</v>
          </cell>
          <cell r="C60" t="str">
            <v>Накибаева М.Ж</v>
          </cell>
        </row>
        <row r="61">
          <cell r="A61">
            <v>40</v>
          </cell>
          <cell r="B61" t="str">
            <v>Юрист.консульт</v>
          </cell>
          <cell r="C61" t="str">
            <v xml:space="preserve">Хабитов </v>
          </cell>
        </row>
        <row r="62">
          <cell r="A62">
            <v>41</v>
          </cell>
          <cell r="B62" t="str">
            <v xml:space="preserve">Менеждер </v>
          </cell>
          <cell r="C62" t="str">
            <v>Мукаш З.</v>
          </cell>
        </row>
        <row r="63">
          <cell r="A63">
            <v>42</v>
          </cell>
          <cell r="B63" t="str">
            <v xml:space="preserve">Секр-рь референт </v>
          </cell>
          <cell r="C63" t="str">
            <v>Елдесова Д.</v>
          </cell>
        </row>
        <row r="64">
          <cell r="A64">
            <v>43</v>
          </cell>
          <cell r="B64" t="str">
            <v>Зав.склад.</v>
          </cell>
          <cell r="C64" t="str">
            <v>Новик Н.И.</v>
          </cell>
        </row>
        <row r="65">
          <cell r="A65">
            <v>44</v>
          </cell>
          <cell r="B65" t="str">
            <v>Инженер ПЭВМ</v>
          </cell>
          <cell r="C65" t="str">
            <v>Уразова</v>
          </cell>
        </row>
        <row r="66">
          <cell r="A66">
            <v>45</v>
          </cell>
          <cell r="B66" t="str">
            <v>О.К.</v>
          </cell>
          <cell r="C66" t="str">
            <v>Шарипова В</v>
          </cell>
        </row>
        <row r="67">
          <cell r="A67">
            <v>46</v>
          </cell>
          <cell r="B67" t="str">
            <v>Механик</v>
          </cell>
          <cell r="C67" t="str">
            <v>Кваша</v>
          </cell>
        </row>
        <row r="68">
          <cell r="A68">
            <v>47</v>
          </cell>
          <cell r="B68" t="str">
            <v>Зав.склад.</v>
          </cell>
          <cell r="C68" t="str">
            <v>Мамбеткулова Г.</v>
          </cell>
        </row>
        <row r="69">
          <cell r="A69">
            <v>48</v>
          </cell>
          <cell r="B69" t="str">
            <v>Ст.водитель</v>
          </cell>
          <cell r="C69" t="str">
            <v>Абдуллин К.К.</v>
          </cell>
        </row>
        <row r="70">
          <cell r="A70">
            <v>49</v>
          </cell>
          <cell r="B70" t="str">
            <v xml:space="preserve">Водитель </v>
          </cell>
          <cell r="C70" t="str">
            <v>Копылов С.</v>
          </cell>
        </row>
        <row r="71">
          <cell r="A71">
            <v>50</v>
          </cell>
          <cell r="B71" t="str">
            <v>водитель</v>
          </cell>
          <cell r="C71" t="str">
            <v>Абетов Р.</v>
          </cell>
        </row>
        <row r="72">
          <cell r="A72">
            <v>51</v>
          </cell>
          <cell r="B72" t="str">
            <v>водитель</v>
          </cell>
          <cell r="C72" t="str">
            <v>Калматаев</v>
          </cell>
        </row>
        <row r="73">
          <cell r="A73">
            <v>52</v>
          </cell>
          <cell r="B73" t="str">
            <v>водитель</v>
          </cell>
          <cell r="C73" t="str">
            <v>Тажибаев Б</v>
          </cell>
        </row>
        <row r="74">
          <cell r="A74">
            <v>53</v>
          </cell>
          <cell r="B74" t="str">
            <v>водитель</v>
          </cell>
          <cell r="C74" t="str">
            <v>Сагинаев К</v>
          </cell>
        </row>
        <row r="75">
          <cell r="A75">
            <v>54</v>
          </cell>
          <cell r="B75" t="str">
            <v>водитель</v>
          </cell>
          <cell r="C75" t="str">
            <v>Рисмагамбетов М.</v>
          </cell>
        </row>
        <row r="76">
          <cell r="A76">
            <v>55</v>
          </cell>
          <cell r="B76" t="str">
            <v>водитель</v>
          </cell>
          <cell r="C76" t="str">
            <v xml:space="preserve">Айтжанов </v>
          </cell>
        </row>
        <row r="77">
          <cell r="A77">
            <v>56</v>
          </cell>
          <cell r="B77" t="str">
            <v>водитель</v>
          </cell>
          <cell r="C77" t="str">
            <v>Онгаров Е</v>
          </cell>
        </row>
        <row r="78">
          <cell r="A78">
            <v>57</v>
          </cell>
          <cell r="B78" t="str">
            <v>водитель</v>
          </cell>
          <cell r="C78" t="str">
            <v>Тлеумбетов А</v>
          </cell>
        </row>
        <row r="79">
          <cell r="A79">
            <v>58</v>
          </cell>
          <cell r="B79" t="str">
            <v xml:space="preserve">Водитель </v>
          </cell>
          <cell r="C79" t="str">
            <v>Абдикалыков</v>
          </cell>
        </row>
        <row r="80">
          <cell r="A80">
            <v>59</v>
          </cell>
          <cell r="B80" t="str">
            <v>Сварщик</v>
          </cell>
          <cell r="C80" t="str">
            <v xml:space="preserve">Коновалов </v>
          </cell>
        </row>
        <row r="81">
          <cell r="A81">
            <v>60</v>
          </cell>
          <cell r="B81" t="str">
            <v>Электрик</v>
          </cell>
          <cell r="C81" t="str">
            <v>Гончаров</v>
          </cell>
        </row>
        <row r="82">
          <cell r="B82" t="str">
            <v>ИТОГО</v>
          </cell>
        </row>
        <row r="83">
          <cell r="B83" t="str">
            <v>Шубарское отд.</v>
          </cell>
        </row>
        <row r="84">
          <cell r="B84" t="str">
            <v>Руководство</v>
          </cell>
        </row>
        <row r="85">
          <cell r="A85">
            <v>61</v>
          </cell>
          <cell r="B85" t="str">
            <v>Врач</v>
          </cell>
          <cell r="C85" t="str">
            <v>Карымсакова</v>
          </cell>
        </row>
        <row r="86">
          <cell r="A86">
            <v>62</v>
          </cell>
          <cell r="B86" t="str">
            <v>Врач</v>
          </cell>
          <cell r="C86" t="str">
            <v>Талипова К.Н.</v>
          </cell>
        </row>
        <row r="87">
          <cell r="B87" t="str">
            <v>ИТОГО</v>
          </cell>
        </row>
        <row r="88">
          <cell r="B88" t="str">
            <v xml:space="preserve">Лаб.Диагностика,проф.чумы и др.оои </v>
          </cell>
        </row>
        <row r="89">
          <cell r="A89">
            <v>63</v>
          </cell>
          <cell r="B89" t="str">
            <v>Лаборант</v>
          </cell>
          <cell r="C89" t="str">
            <v>Бисалиева А</v>
          </cell>
        </row>
        <row r="90">
          <cell r="A90">
            <v>64</v>
          </cell>
          <cell r="B90" t="str">
            <v>Лаборант</v>
          </cell>
          <cell r="C90" t="str">
            <v>Утарбаева Г.</v>
          </cell>
        </row>
        <row r="91">
          <cell r="A91">
            <v>65</v>
          </cell>
          <cell r="B91" t="str">
            <v>Лаборант</v>
          </cell>
          <cell r="C91" t="str">
            <v>Амантурлина Ш.</v>
          </cell>
        </row>
        <row r="92">
          <cell r="A92">
            <v>66</v>
          </cell>
          <cell r="B92" t="str">
            <v>Лаборант</v>
          </cell>
          <cell r="C92" t="str">
            <v>Шаймова Ж.</v>
          </cell>
        </row>
        <row r="93">
          <cell r="A93">
            <v>67</v>
          </cell>
          <cell r="B93" t="str">
            <v>дезинфектор</v>
          </cell>
          <cell r="C93" t="str">
            <v>Мусирова С.</v>
          </cell>
        </row>
        <row r="94">
          <cell r="A94">
            <v>68</v>
          </cell>
          <cell r="B94" t="str">
            <v>дезинфектор</v>
          </cell>
          <cell r="C94" t="str">
            <v>Кускулакова</v>
          </cell>
        </row>
        <row r="95">
          <cell r="A95">
            <v>69</v>
          </cell>
          <cell r="B95" t="str">
            <v>дезинфектор</v>
          </cell>
          <cell r="C95" t="str">
            <v>Даукенов Н.</v>
          </cell>
        </row>
        <row r="96">
          <cell r="A96">
            <v>70</v>
          </cell>
          <cell r="B96" t="str">
            <v>санитарка</v>
          </cell>
          <cell r="C96" t="str">
            <v>Жаманкулова Б</v>
          </cell>
        </row>
        <row r="97">
          <cell r="A97">
            <v>71</v>
          </cell>
          <cell r="B97" t="str">
            <v>санитарка</v>
          </cell>
          <cell r="C97" t="str">
            <v>Арызбаганбетова Н.</v>
          </cell>
        </row>
        <row r="98">
          <cell r="B98" t="str">
            <v>ИТОГО</v>
          </cell>
        </row>
        <row r="99">
          <cell r="B99" t="str">
            <v xml:space="preserve">Лаб. Эпизоотологий проф.чумы и др.оои </v>
          </cell>
        </row>
        <row r="100">
          <cell r="A100">
            <v>72</v>
          </cell>
          <cell r="B100" t="str">
            <v>зоолог</v>
          </cell>
          <cell r="C100" t="str">
            <v>Махмутова У.</v>
          </cell>
        </row>
        <row r="101">
          <cell r="A101">
            <v>73</v>
          </cell>
          <cell r="B101" t="str">
            <v>зоолог</v>
          </cell>
          <cell r="C101" t="str">
            <v>Бижанова Ш.</v>
          </cell>
        </row>
        <row r="102">
          <cell r="A102">
            <v>74</v>
          </cell>
          <cell r="B102" t="str">
            <v>дезинфектор</v>
          </cell>
          <cell r="C102" t="str">
            <v>Рысмаганбетов Ж</v>
          </cell>
        </row>
        <row r="103">
          <cell r="A103">
            <v>75</v>
          </cell>
          <cell r="B103" t="str">
            <v>дезинфектор</v>
          </cell>
          <cell r="C103" t="str">
            <v>Сатканов С.</v>
          </cell>
        </row>
        <row r="104">
          <cell r="A104">
            <v>76</v>
          </cell>
          <cell r="B104" t="str">
            <v>дезинфектор</v>
          </cell>
          <cell r="C104" t="str">
            <v>Акшабаев  Е.</v>
          </cell>
        </row>
        <row r="105">
          <cell r="A105">
            <v>77</v>
          </cell>
          <cell r="B105" t="str">
            <v>дезинфектор</v>
          </cell>
          <cell r="C105" t="str">
            <v>Курмашев Ж.</v>
          </cell>
        </row>
        <row r="106">
          <cell r="A106">
            <v>78</v>
          </cell>
          <cell r="B106" t="str">
            <v>дезинфектор</v>
          </cell>
          <cell r="C106" t="str">
            <v>Аскаров</v>
          </cell>
        </row>
        <row r="107">
          <cell r="A107">
            <v>79</v>
          </cell>
          <cell r="B107" t="str">
            <v>дезинфектор</v>
          </cell>
          <cell r="C107" t="str">
            <v>Таубаев О.</v>
          </cell>
        </row>
        <row r="108">
          <cell r="A108">
            <v>80</v>
          </cell>
          <cell r="B108" t="str">
            <v>дезинфектор</v>
          </cell>
          <cell r="C108" t="str">
            <v>Доржан К.</v>
          </cell>
        </row>
        <row r="109">
          <cell r="B109" t="str">
            <v>ИТОГО</v>
          </cell>
        </row>
        <row r="110">
          <cell r="B110" t="str">
            <v>хоз.часть</v>
          </cell>
        </row>
        <row r="111">
          <cell r="A111">
            <v>81</v>
          </cell>
          <cell r="B111" t="str">
            <v>Зав.склад.</v>
          </cell>
          <cell r="C111" t="str">
            <v>Изболаева Д.</v>
          </cell>
        </row>
        <row r="112">
          <cell r="A112">
            <v>82</v>
          </cell>
          <cell r="B112" t="str">
            <v>водитель</v>
          </cell>
          <cell r="C112" t="str">
            <v>Иманкулов Б</v>
          </cell>
        </row>
        <row r="113">
          <cell r="A113">
            <v>83</v>
          </cell>
          <cell r="B113" t="str">
            <v>водитель</v>
          </cell>
          <cell r="C113" t="str">
            <v>Утепбергенов Ш</v>
          </cell>
        </row>
        <row r="114">
          <cell r="A114">
            <v>84</v>
          </cell>
          <cell r="B114" t="str">
            <v>водитель</v>
          </cell>
          <cell r="C114" t="str">
            <v>Бугибаев У.</v>
          </cell>
        </row>
        <row r="115">
          <cell r="A115">
            <v>85</v>
          </cell>
          <cell r="B115" t="str">
            <v>водитель</v>
          </cell>
          <cell r="C115" t="str">
            <v>Жиенбаев К.</v>
          </cell>
        </row>
        <row r="116">
          <cell r="A116">
            <v>86</v>
          </cell>
          <cell r="B116" t="str">
            <v xml:space="preserve">Водитель </v>
          </cell>
          <cell r="C116" t="str">
            <v>Тогаев</v>
          </cell>
        </row>
        <row r="117">
          <cell r="A117">
            <v>87</v>
          </cell>
          <cell r="B117" t="str">
            <v>Сторож</v>
          </cell>
          <cell r="C117" t="str">
            <v>Каймакова  А</v>
          </cell>
        </row>
        <row r="118">
          <cell r="B118" t="str">
            <v>ИТОГО</v>
          </cell>
        </row>
        <row r="119">
          <cell r="B119" t="str">
            <v>Уилское ПЧ отд.</v>
          </cell>
        </row>
        <row r="120">
          <cell r="B120" t="str">
            <v>Руководство</v>
          </cell>
        </row>
        <row r="121">
          <cell r="A121">
            <v>88</v>
          </cell>
          <cell r="B121" t="str">
            <v>Врач</v>
          </cell>
          <cell r="C121" t="str">
            <v>Танкеев Д</v>
          </cell>
        </row>
        <row r="122">
          <cell r="B122" t="str">
            <v xml:space="preserve">Лаб.Диагностика,проф.чумы и др.оои </v>
          </cell>
        </row>
        <row r="123">
          <cell r="A123">
            <v>89</v>
          </cell>
          <cell r="B123" t="str">
            <v>Врач</v>
          </cell>
          <cell r="C123" t="str">
            <v>Утепбергенова А.</v>
          </cell>
        </row>
        <row r="124">
          <cell r="A124">
            <v>90</v>
          </cell>
          <cell r="B124" t="str">
            <v>Лаборант</v>
          </cell>
          <cell r="C124" t="str">
            <v>Рахимова</v>
          </cell>
        </row>
        <row r="125">
          <cell r="A125">
            <v>91</v>
          </cell>
          <cell r="B125" t="str">
            <v>Лаборант</v>
          </cell>
          <cell r="C125" t="str">
            <v>Калжанова М</v>
          </cell>
        </row>
        <row r="126">
          <cell r="A126">
            <v>92</v>
          </cell>
          <cell r="B126" t="str">
            <v>Лаборант</v>
          </cell>
          <cell r="C126" t="str">
            <v>Досниязова Г.</v>
          </cell>
        </row>
        <row r="127">
          <cell r="A127">
            <v>93</v>
          </cell>
          <cell r="B127" t="str">
            <v>дезинфектор</v>
          </cell>
          <cell r="C127" t="str">
            <v>Койбагаров А</v>
          </cell>
        </row>
        <row r="128">
          <cell r="A128">
            <v>94</v>
          </cell>
          <cell r="B128" t="str">
            <v>санитарка</v>
          </cell>
          <cell r="C128" t="str">
            <v>Айдарова В</v>
          </cell>
        </row>
        <row r="129">
          <cell r="B129" t="str">
            <v>ИТОГО</v>
          </cell>
        </row>
        <row r="130">
          <cell r="B130" t="str">
            <v xml:space="preserve">Лаб. Эпизоотологий проф.чумы и др.оои </v>
          </cell>
        </row>
        <row r="131">
          <cell r="A131">
            <v>95</v>
          </cell>
          <cell r="B131" t="str">
            <v>зоолог</v>
          </cell>
          <cell r="C131" t="str">
            <v>Атыраубаев А</v>
          </cell>
        </row>
        <row r="132">
          <cell r="A132">
            <v>96</v>
          </cell>
          <cell r="B132" t="str">
            <v>зоолог</v>
          </cell>
          <cell r="C132" t="str">
            <v>Жайлыбаев О</v>
          </cell>
        </row>
        <row r="133">
          <cell r="A133">
            <v>97</v>
          </cell>
          <cell r="B133" t="str">
            <v>дезинфектор</v>
          </cell>
          <cell r="C133" t="str">
            <v>Дабылов А</v>
          </cell>
        </row>
        <row r="134">
          <cell r="A134">
            <v>98</v>
          </cell>
          <cell r="B134" t="str">
            <v>дезинфектор</v>
          </cell>
          <cell r="C134" t="str">
            <v>Сагындыков Т</v>
          </cell>
        </row>
        <row r="135">
          <cell r="A135">
            <v>99</v>
          </cell>
          <cell r="B135" t="str">
            <v>дезинфектор</v>
          </cell>
          <cell r="C135" t="str">
            <v>Жумбергенов А</v>
          </cell>
        </row>
        <row r="136">
          <cell r="A136">
            <v>100</v>
          </cell>
          <cell r="B136" t="str">
            <v>дезинфектор</v>
          </cell>
          <cell r="C136" t="str">
            <v>Тогызбаев Б</v>
          </cell>
        </row>
        <row r="137">
          <cell r="A137">
            <v>101</v>
          </cell>
          <cell r="B137" t="str">
            <v>дезинфектор</v>
          </cell>
          <cell r="C137" t="str">
            <v>Бекетаев Т</v>
          </cell>
        </row>
        <row r="138">
          <cell r="B138" t="str">
            <v>ИТОГО</v>
          </cell>
        </row>
        <row r="139">
          <cell r="B139" t="str">
            <v>хоз.часть</v>
          </cell>
        </row>
        <row r="140">
          <cell r="A140">
            <v>102</v>
          </cell>
          <cell r="B140" t="str">
            <v>Зав.склад.</v>
          </cell>
          <cell r="C140" t="str">
            <v xml:space="preserve">Идрисова </v>
          </cell>
        </row>
        <row r="141">
          <cell r="A141">
            <v>103</v>
          </cell>
          <cell r="B141" t="str">
            <v>водитель</v>
          </cell>
          <cell r="C141" t="str">
            <v>Демеугалиев Н</v>
          </cell>
        </row>
        <row r="142">
          <cell r="A142">
            <v>104</v>
          </cell>
          <cell r="B142" t="str">
            <v>водитель</v>
          </cell>
          <cell r="C142" t="str">
            <v>Енсегенов М</v>
          </cell>
        </row>
        <row r="143">
          <cell r="B143" t="str">
            <v>ИТОГО</v>
          </cell>
        </row>
        <row r="144">
          <cell r="B144" t="str">
            <v>Всего</v>
          </cell>
        </row>
        <row r="145">
          <cell r="B145" t="str">
            <v>Руководитель  государственного учреждения</v>
          </cell>
        </row>
        <row r="146">
          <cell r="B146" t="str">
            <v>Главный бухгалтер (нач.ФЭО)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>
        <row r="1">
          <cell r="A1" t="str">
            <v>1 Бюджет</v>
          </cell>
        </row>
      </sheetData>
      <sheetData sheetId="107">
        <row r="1">
          <cell r="A1" t="str">
            <v>01.11.11</v>
          </cell>
        </row>
      </sheetData>
      <sheetData sheetId="108">
        <row r="1">
          <cell r="A1" t="str">
            <v>111 Оплата труда</v>
          </cell>
        </row>
      </sheetData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>
        <row r="5">
          <cell r="H5">
            <v>17696.25</v>
          </cell>
        </row>
      </sheetData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>
        <row r="1">
          <cell r="A1" t="str">
            <v>111 Оплата труда</v>
          </cell>
        </row>
      </sheetData>
      <sheetData sheetId="228">
        <row r="1">
          <cell r="A1" t="str">
            <v>1 Бюджет</v>
          </cell>
        </row>
      </sheetData>
      <sheetData sheetId="229">
        <row r="1">
          <cell r="A1" t="str">
            <v>01 Закупки, не превышающие финансовый год</v>
          </cell>
        </row>
      </sheetData>
      <sheetData sheetId="230">
        <row r="1">
          <cell r="A1" t="str">
            <v>111 Оплата труда</v>
          </cell>
        </row>
      </sheetData>
      <sheetData sheetId="231">
        <row r="1">
          <cell r="A1" t="str">
            <v>1 Бюджет</v>
          </cell>
        </row>
      </sheetData>
      <sheetData sheetId="232">
        <row r="1">
          <cell r="A1" t="str">
            <v>01.11.11</v>
          </cell>
        </row>
      </sheetData>
      <sheetData sheetId="233"/>
      <sheetData sheetId="234">
        <row r="1">
          <cell r="A1" t="str">
            <v>111 Оплата труда</v>
          </cell>
        </row>
      </sheetData>
      <sheetData sheetId="235">
        <row r="1">
          <cell r="A1" t="str">
            <v>1 Бюджет</v>
          </cell>
        </row>
      </sheetData>
      <sheetData sheetId="236">
        <row r="1">
          <cell r="A1" t="str">
            <v>01.11.11</v>
          </cell>
        </row>
      </sheetData>
      <sheetData sheetId="237">
        <row r="1">
          <cell r="A1" t="str">
            <v>111 Оплата труда</v>
          </cell>
        </row>
      </sheetData>
      <sheetData sheetId="238">
        <row r="1">
          <cell r="A1" t="str">
            <v>1 Бюджет</v>
          </cell>
        </row>
      </sheetData>
      <sheetData sheetId="239">
        <row r="1">
          <cell r="A1" t="str">
            <v>01.11.11</v>
          </cell>
        </row>
      </sheetData>
      <sheetData sheetId="240">
        <row r="2">
          <cell r="A2">
            <v>101</v>
          </cell>
        </row>
      </sheetData>
      <sheetData sheetId="241" refreshError="1"/>
      <sheetData sheetId="242">
        <row r="1">
          <cell r="A1" t="str">
            <v>1 Бюджет</v>
          </cell>
        </row>
      </sheetData>
      <sheetData sheetId="243">
        <row r="1">
          <cell r="A1" t="str">
            <v>01 Закупки, не превышающие финансовый год</v>
          </cell>
        </row>
      </sheetData>
      <sheetData sheetId="244">
        <row r="1">
          <cell r="A1" t="str">
            <v>111 Оплата труда</v>
          </cell>
        </row>
      </sheetData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/>
      <sheetData sheetId="253"/>
      <sheetData sheetId="254"/>
      <sheetData sheetId="255"/>
      <sheetData sheetId="256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/>
      <sheetData sheetId="265"/>
      <sheetData sheetId="266"/>
      <sheetData sheetId="267"/>
      <sheetData sheetId="268">
        <row r="6">
          <cell r="B6" t="str">
            <v xml:space="preserve">Заполняется в соответствии со  штатным расписанием (с выделением в разрезе областного, городского, районных подразделений, а так же лабораторий и отделов) </v>
          </cell>
        </row>
      </sheetData>
      <sheetData sheetId="269"/>
      <sheetData sheetId="270">
        <row r="1">
          <cell r="A1" t="str">
            <v>01.11.11</v>
          </cell>
        </row>
      </sheetData>
      <sheetData sheetId="271"/>
      <sheetData sheetId="272"/>
      <sheetData sheetId="273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 refreshError="1"/>
      <sheetData sheetId="335" refreshError="1"/>
      <sheetData sheetId="336"/>
      <sheetData sheetId="337"/>
      <sheetData sheetId="338">
        <row r="6">
          <cell r="B6" t="str">
            <v xml:space="preserve">Заполняется в соответствии со  штатным расписанием (с выделением в разрезе областного, городского, районных подразделений, а так же лабораторий и отделов) </v>
          </cell>
        </row>
      </sheetData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/>
      <sheetData sheetId="404" refreshError="1"/>
      <sheetData sheetId="405" refreshError="1"/>
      <sheetData sheetId="406" refreshError="1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>
        <row r="1">
          <cell r="A1" t="str">
            <v>01.11.11</v>
          </cell>
        </row>
      </sheetData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>
        <row r="1">
          <cell r="A1" t="str">
            <v>111 Оплата труда</v>
          </cell>
        </row>
      </sheetData>
      <sheetData sheetId="594">
        <row r="1">
          <cell r="A1" t="str">
            <v>111 Оплата труда</v>
          </cell>
        </row>
      </sheetData>
      <sheetData sheetId="595">
        <row r="1">
          <cell r="A1" t="str">
            <v>1 Бюджет</v>
          </cell>
        </row>
      </sheetData>
      <sheetData sheetId="596">
        <row r="1">
          <cell r="A1" t="str">
            <v>1 Бюджет</v>
          </cell>
        </row>
      </sheetData>
      <sheetData sheetId="597">
        <row r="1">
          <cell r="A1" t="str">
            <v>111 Оплата труда</v>
          </cell>
        </row>
      </sheetData>
      <sheetData sheetId="598">
        <row r="1">
          <cell r="A1" t="str">
            <v>1 Бюджет</v>
          </cell>
        </row>
      </sheetData>
      <sheetData sheetId="599">
        <row r="1">
          <cell r="A1" t="str">
            <v>01 Закупки, не превышающие финансовый год</v>
          </cell>
        </row>
      </sheetData>
      <sheetData sheetId="600">
        <row r="2">
          <cell r="A2">
            <v>101</v>
          </cell>
        </row>
      </sheetData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>
        <row r="1">
          <cell r="A1" t="str">
            <v>01.11.11</v>
          </cell>
        </row>
      </sheetData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>
        <row r="1">
          <cell r="A1" t="str">
            <v>111 Оплата труда</v>
          </cell>
        </row>
      </sheetData>
      <sheetData sheetId="905">
        <row r="1">
          <cell r="A1" t="str">
            <v>111 Оплата труда</v>
          </cell>
        </row>
      </sheetData>
      <sheetData sheetId="906">
        <row r="1">
          <cell r="A1" t="str">
            <v>1 Бюджет</v>
          </cell>
        </row>
      </sheetData>
      <sheetData sheetId="907">
        <row r="1">
          <cell r="A1" t="str">
            <v>1 Бюджет</v>
          </cell>
        </row>
      </sheetData>
      <sheetData sheetId="908">
        <row r="1">
          <cell r="A1" t="str">
            <v>111 Оплата труда</v>
          </cell>
        </row>
      </sheetData>
      <sheetData sheetId="909">
        <row r="1">
          <cell r="A1" t="str">
            <v>1 Бюджет</v>
          </cell>
        </row>
      </sheetData>
      <sheetData sheetId="910">
        <row r="1">
          <cell r="A1" t="str">
            <v>01 Закупки, не превышающие финансовый год</v>
          </cell>
        </row>
      </sheetData>
      <sheetData sheetId="911">
        <row r="2">
          <cell r="A2">
            <v>101</v>
          </cell>
        </row>
      </sheetData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>
        <row r="1">
          <cell r="A1" t="str">
            <v>01.11.11</v>
          </cell>
        </row>
      </sheetData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>
        <row r="1">
          <cell r="A1" t="str">
            <v>111 Оплата труда</v>
          </cell>
        </row>
      </sheetData>
      <sheetData sheetId="1216">
        <row r="1">
          <cell r="A1" t="str">
            <v>111 Оплата труда</v>
          </cell>
        </row>
      </sheetData>
      <sheetData sheetId="1217">
        <row r="1">
          <cell r="A1" t="str">
            <v>1 Бюджет</v>
          </cell>
        </row>
      </sheetData>
      <sheetData sheetId="1218">
        <row r="1">
          <cell r="A1" t="str">
            <v>1 Бюджет</v>
          </cell>
        </row>
      </sheetData>
      <sheetData sheetId="1219">
        <row r="1">
          <cell r="A1" t="str">
            <v>111 Оплата труда</v>
          </cell>
        </row>
      </sheetData>
      <sheetData sheetId="1220">
        <row r="1">
          <cell r="A1" t="str">
            <v>1 Бюджет</v>
          </cell>
        </row>
      </sheetData>
      <sheetData sheetId="1221">
        <row r="1">
          <cell r="A1" t="str">
            <v>01 Закупки, не превышающие финансовый год</v>
          </cell>
        </row>
      </sheetData>
      <sheetData sheetId="1222">
        <row r="2">
          <cell r="A2">
            <v>101</v>
          </cell>
        </row>
      </sheetData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>
        <row r="1">
          <cell r="A1" t="str">
            <v>01.11.11</v>
          </cell>
        </row>
      </sheetData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>
        <row r="1">
          <cell r="A1" t="str">
            <v>111 Оплата труда</v>
          </cell>
        </row>
      </sheetData>
      <sheetData sheetId="1527">
        <row r="1">
          <cell r="A1" t="str">
            <v>111 Оплата труда</v>
          </cell>
        </row>
      </sheetData>
      <sheetData sheetId="1528">
        <row r="1">
          <cell r="A1" t="str">
            <v>1 Бюджет</v>
          </cell>
        </row>
      </sheetData>
      <sheetData sheetId="1529">
        <row r="1">
          <cell r="A1" t="str">
            <v>1 Бюджет</v>
          </cell>
        </row>
      </sheetData>
      <sheetData sheetId="1530">
        <row r="1">
          <cell r="A1" t="str">
            <v>111 Оплата труда</v>
          </cell>
        </row>
      </sheetData>
      <sheetData sheetId="1531">
        <row r="1">
          <cell r="A1" t="str">
            <v>1 Бюджет</v>
          </cell>
        </row>
      </sheetData>
      <sheetData sheetId="1532">
        <row r="1">
          <cell r="A1" t="str">
            <v>01 Закупки, не превышающие финансовый год</v>
          </cell>
        </row>
      </sheetData>
      <sheetData sheetId="1533">
        <row r="2">
          <cell r="A2">
            <v>101</v>
          </cell>
        </row>
      </sheetData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>
        <row r="1">
          <cell r="A1" t="str">
            <v>01.11.11</v>
          </cell>
        </row>
      </sheetData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>
        <row r="1">
          <cell r="A1" t="str">
            <v>111 Оплата труда</v>
          </cell>
        </row>
      </sheetData>
      <sheetData sheetId="1838">
        <row r="1">
          <cell r="A1" t="str">
            <v>111 Оплата труда</v>
          </cell>
        </row>
      </sheetData>
      <sheetData sheetId="1839">
        <row r="1">
          <cell r="A1" t="str">
            <v>1 Бюджет</v>
          </cell>
        </row>
      </sheetData>
      <sheetData sheetId="1840">
        <row r="1">
          <cell r="A1" t="str">
            <v>1 Бюджет</v>
          </cell>
        </row>
      </sheetData>
      <sheetData sheetId="1841">
        <row r="1">
          <cell r="A1" t="str">
            <v>111 Оплата труда</v>
          </cell>
        </row>
      </sheetData>
      <sheetData sheetId="1842">
        <row r="1">
          <cell r="A1" t="str">
            <v>1 Бюджет</v>
          </cell>
        </row>
      </sheetData>
      <sheetData sheetId="1843">
        <row r="1">
          <cell r="A1" t="str">
            <v>01 Закупки, не превышающие финансовый год</v>
          </cell>
        </row>
      </sheetData>
      <sheetData sheetId="1844">
        <row r="2">
          <cell r="A2">
            <v>101</v>
          </cell>
        </row>
      </sheetData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>
        <row r="1">
          <cell r="A1" t="str">
            <v>01.11.11</v>
          </cell>
        </row>
      </sheetData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>
        <row r="1">
          <cell r="A1" t="str">
            <v>111 Оплата труда</v>
          </cell>
        </row>
      </sheetData>
      <sheetData sheetId="2149">
        <row r="1">
          <cell r="A1" t="str">
            <v>111 Оплата труда</v>
          </cell>
        </row>
      </sheetData>
      <sheetData sheetId="2150">
        <row r="1">
          <cell r="A1" t="str">
            <v>1 Бюджет</v>
          </cell>
        </row>
      </sheetData>
      <sheetData sheetId="2151">
        <row r="1">
          <cell r="A1" t="str">
            <v>1 Бюджет</v>
          </cell>
        </row>
      </sheetData>
      <sheetData sheetId="2152">
        <row r="1">
          <cell r="A1" t="str">
            <v>111 Оплата труда</v>
          </cell>
        </row>
      </sheetData>
      <sheetData sheetId="2153">
        <row r="1">
          <cell r="A1" t="str">
            <v>1 Бюджет</v>
          </cell>
        </row>
      </sheetData>
      <sheetData sheetId="2154">
        <row r="1">
          <cell r="A1" t="str">
            <v>01 Закупки, не превышающие финансовый год</v>
          </cell>
        </row>
      </sheetData>
      <sheetData sheetId="2155">
        <row r="2">
          <cell r="A2">
            <v>101</v>
          </cell>
        </row>
      </sheetData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/>
      <sheetData sheetId="2197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/>
      <sheetData sheetId="2252"/>
      <sheetData sheetId="2253"/>
      <sheetData sheetId="2254"/>
      <sheetData sheetId="2255"/>
      <sheetData sheetId="2256"/>
      <sheetData sheetId="2257"/>
      <sheetData sheetId="2258"/>
      <sheetData sheetId="2259"/>
      <sheetData sheetId="2260"/>
      <sheetData sheetId="2261"/>
      <sheetData sheetId="2262"/>
      <sheetData sheetId="2263"/>
      <sheetData sheetId="2264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/>
      <sheetData sheetId="2278"/>
      <sheetData sheetId="2279"/>
      <sheetData sheetId="2280"/>
      <sheetData sheetId="2281"/>
      <sheetData sheetId="2282"/>
      <sheetData sheetId="2283"/>
      <sheetData sheetId="2284"/>
      <sheetData sheetId="2285"/>
      <sheetData sheetId="2286"/>
      <sheetData sheetId="2287"/>
      <sheetData sheetId="2288"/>
      <sheetData sheetId="2289"/>
      <sheetData sheetId="2290"/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>
        <row r="1">
          <cell r="A1" t="str">
            <v>01.11.11</v>
          </cell>
        </row>
      </sheetData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>
        <row r="1">
          <cell r="A1" t="str">
            <v>111 Оплата труда</v>
          </cell>
        </row>
      </sheetData>
      <sheetData sheetId="2460">
        <row r="1">
          <cell r="A1" t="str">
            <v>111 Оплата труда</v>
          </cell>
        </row>
      </sheetData>
      <sheetData sheetId="2461">
        <row r="1">
          <cell r="A1" t="str">
            <v>1 Бюджет</v>
          </cell>
        </row>
      </sheetData>
      <sheetData sheetId="2462">
        <row r="1">
          <cell r="A1" t="str">
            <v>1 Бюджет</v>
          </cell>
        </row>
      </sheetData>
      <sheetData sheetId="2463">
        <row r="1">
          <cell r="A1" t="str">
            <v>111 Оплата труда</v>
          </cell>
        </row>
      </sheetData>
      <sheetData sheetId="2464">
        <row r="1">
          <cell r="A1" t="str">
            <v>1 Бюджет</v>
          </cell>
        </row>
      </sheetData>
      <sheetData sheetId="2465">
        <row r="1">
          <cell r="A1" t="str">
            <v>01 Закупки, не превышающие финансовый год</v>
          </cell>
        </row>
      </sheetData>
      <sheetData sheetId="2466">
        <row r="2">
          <cell r="A2">
            <v>101</v>
          </cell>
        </row>
      </sheetData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/>
      <sheetData sheetId="2592"/>
      <sheetData sheetId="2593"/>
      <sheetData sheetId="2594"/>
      <sheetData sheetId="2595"/>
      <sheetData sheetId="2596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/>
      <sheetData sheetId="2647"/>
      <sheetData sheetId="2648"/>
      <sheetData sheetId="2649"/>
      <sheetData sheetId="2650"/>
      <sheetData sheetId="2651"/>
      <sheetData sheetId="2652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/>
      <sheetData sheetId="2690"/>
      <sheetData sheetId="2691"/>
      <sheetData sheetId="2692"/>
      <sheetData sheetId="2693"/>
      <sheetData sheetId="2694"/>
      <sheetData sheetId="2695"/>
      <sheetData sheetId="2696"/>
      <sheetData sheetId="2697"/>
      <sheetData sheetId="2698"/>
      <sheetData sheetId="2699"/>
      <sheetData sheetId="2700"/>
      <sheetData sheetId="2701"/>
      <sheetData sheetId="2702"/>
      <sheetData sheetId="2703"/>
      <sheetData sheetId="2704"/>
      <sheetData sheetId="2705"/>
      <sheetData sheetId="2706"/>
      <sheetData sheetId="2707"/>
      <sheetData sheetId="2708"/>
      <sheetData sheetId="2709"/>
      <sheetData sheetId="2710"/>
      <sheetData sheetId="2711"/>
      <sheetData sheetId="2712"/>
      <sheetData sheetId="2713"/>
      <sheetData sheetId="2714"/>
      <sheetData sheetId="2715"/>
      <sheetData sheetId="2716"/>
      <sheetData sheetId="2717"/>
      <sheetData sheetId="2718"/>
      <sheetData sheetId="2719"/>
      <sheetData sheetId="2720"/>
      <sheetData sheetId="2721"/>
      <sheetData sheetId="2722"/>
      <sheetData sheetId="2723"/>
      <sheetData sheetId="2724"/>
      <sheetData sheetId="2725"/>
      <sheetData sheetId="2726"/>
      <sheetData sheetId="2727"/>
      <sheetData sheetId="2728"/>
      <sheetData sheetId="2729"/>
      <sheetData sheetId="2730"/>
      <sheetData sheetId="2731"/>
      <sheetData sheetId="2732"/>
      <sheetData sheetId="2733"/>
      <sheetData sheetId="2734"/>
      <sheetData sheetId="2735"/>
      <sheetData sheetId="2736"/>
      <sheetData sheetId="2737">
        <row r="1">
          <cell r="A1" t="str">
            <v>01.11.11</v>
          </cell>
        </row>
      </sheetData>
      <sheetData sheetId="2738"/>
      <sheetData sheetId="2739"/>
      <sheetData sheetId="2740"/>
      <sheetData sheetId="2741"/>
      <sheetData sheetId="2742"/>
      <sheetData sheetId="2743"/>
      <sheetData sheetId="2744"/>
      <sheetData sheetId="2745"/>
      <sheetData sheetId="2746"/>
      <sheetData sheetId="2747"/>
      <sheetData sheetId="2748"/>
      <sheetData sheetId="2749"/>
      <sheetData sheetId="2750"/>
      <sheetData sheetId="2751"/>
      <sheetData sheetId="2752"/>
      <sheetData sheetId="2753"/>
      <sheetData sheetId="2754"/>
      <sheetData sheetId="2755"/>
      <sheetData sheetId="2756"/>
      <sheetData sheetId="2757"/>
      <sheetData sheetId="2758"/>
      <sheetData sheetId="2759"/>
      <sheetData sheetId="2760"/>
      <sheetData sheetId="2761"/>
      <sheetData sheetId="2762"/>
      <sheetData sheetId="2763"/>
      <sheetData sheetId="2764"/>
      <sheetData sheetId="2765"/>
      <sheetData sheetId="2766"/>
      <sheetData sheetId="2767"/>
      <sheetData sheetId="2768"/>
      <sheetData sheetId="2769"/>
      <sheetData sheetId="2770">
        <row r="1">
          <cell r="A1" t="str">
            <v>111 Оплата труда</v>
          </cell>
        </row>
      </sheetData>
      <sheetData sheetId="2771">
        <row r="1">
          <cell r="A1" t="str">
            <v>111 Оплата труда</v>
          </cell>
        </row>
      </sheetData>
      <sheetData sheetId="2772">
        <row r="1">
          <cell r="A1" t="str">
            <v>1 Бюджет</v>
          </cell>
        </row>
      </sheetData>
      <sheetData sheetId="2773">
        <row r="1">
          <cell r="A1" t="str">
            <v>1 Бюджет</v>
          </cell>
        </row>
      </sheetData>
      <sheetData sheetId="2774">
        <row r="1">
          <cell r="A1" t="str">
            <v>111 Оплата труда</v>
          </cell>
        </row>
      </sheetData>
      <sheetData sheetId="2775">
        <row r="1">
          <cell r="A1" t="str">
            <v>1 Бюджет</v>
          </cell>
        </row>
      </sheetData>
      <sheetData sheetId="2776">
        <row r="1">
          <cell r="A1" t="str">
            <v>01 Закупки, не превышающие финансовый год</v>
          </cell>
        </row>
      </sheetData>
      <sheetData sheetId="2777">
        <row r="2">
          <cell r="A2">
            <v>101</v>
          </cell>
        </row>
      </sheetData>
      <sheetData sheetId="2778"/>
      <sheetData sheetId="2779"/>
      <sheetData sheetId="2780"/>
      <sheetData sheetId="2781"/>
      <sheetData sheetId="2782"/>
      <sheetData sheetId="2783"/>
      <sheetData sheetId="2784"/>
      <sheetData sheetId="2785"/>
      <sheetData sheetId="2786"/>
      <sheetData sheetId="2787"/>
      <sheetData sheetId="2788"/>
      <sheetData sheetId="2789"/>
      <sheetData sheetId="2790"/>
      <sheetData sheetId="2791"/>
      <sheetData sheetId="2792"/>
      <sheetData sheetId="2793"/>
      <sheetData sheetId="2794"/>
      <sheetData sheetId="2795"/>
      <sheetData sheetId="2796"/>
      <sheetData sheetId="2797"/>
      <sheetData sheetId="2798"/>
      <sheetData sheetId="2799"/>
      <sheetData sheetId="2800"/>
      <sheetData sheetId="2801"/>
      <sheetData sheetId="2802"/>
      <sheetData sheetId="2803"/>
      <sheetData sheetId="2804"/>
      <sheetData sheetId="2805"/>
      <sheetData sheetId="2806"/>
      <sheetData sheetId="2807"/>
      <sheetData sheetId="2808"/>
      <sheetData sheetId="2809"/>
      <sheetData sheetId="2810"/>
      <sheetData sheetId="2811"/>
      <sheetData sheetId="2812"/>
      <sheetData sheetId="2813"/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/>
      <sheetData sheetId="2834"/>
      <sheetData sheetId="2835"/>
      <sheetData sheetId="2836"/>
      <sheetData sheetId="2837"/>
      <sheetData sheetId="2838"/>
      <sheetData sheetId="2839"/>
      <sheetData sheetId="2840"/>
      <sheetData sheetId="2841"/>
      <sheetData sheetId="2842"/>
      <sheetData sheetId="2843"/>
      <sheetData sheetId="2844"/>
      <sheetData sheetId="2845"/>
      <sheetData sheetId="2846"/>
      <sheetData sheetId="2847"/>
      <sheetData sheetId="2848"/>
      <sheetData sheetId="2849"/>
      <sheetData sheetId="2850"/>
      <sheetData sheetId="2851"/>
      <sheetData sheetId="2852"/>
      <sheetData sheetId="2853"/>
      <sheetData sheetId="2854"/>
      <sheetData sheetId="2855"/>
      <sheetData sheetId="2856"/>
      <sheetData sheetId="2857"/>
      <sheetData sheetId="2858"/>
      <sheetData sheetId="2859"/>
      <sheetData sheetId="2860"/>
      <sheetData sheetId="2861"/>
      <sheetData sheetId="2862"/>
      <sheetData sheetId="2863"/>
      <sheetData sheetId="2864"/>
      <sheetData sheetId="2865"/>
      <sheetData sheetId="2866"/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/>
      <sheetData sheetId="2877"/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/>
      <sheetData sheetId="2894"/>
      <sheetData sheetId="2895"/>
      <sheetData sheetId="2896"/>
      <sheetData sheetId="2897"/>
      <sheetData sheetId="2898"/>
      <sheetData sheetId="2899"/>
      <sheetData sheetId="2900"/>
      <sheetData sheetId="2901"/>
      <sheetData sheetId="2902"/>
      <sheetData sheetId="2903"/>
      <sheetData sheetId="2904"/>
      <sheetData sheetId="2905"/>
      <sheetData sheetId="2906"/>
      <sheetData sheetId="2907"/>
      <sheetData sheetId="2908"/>
      <sheetData sheetId="2909"/>
      <sheetData sheetId="2910"/>
      <sheetData sheetId="2911"/>
      <sheetData sheetId="2912"/>
      <sheetData sheetId="2913"/>
      <sheetData sheetId="2914"/>
      <sheetData sheetId="2915"/>
      <sheetData sheetId="2916"/>
      <sheetData sheetId="2917"/>
      <sheetData sheetId="2918"/>
      <sheetData sheetId="2919"/>
      <sheetData sheetId="2920"/>
      <sheetData sheetId="2921"/>
      <sheetData sheetId="2922"/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/>
      <sheetData sheetId="2951"/>
      <sheetData sheetId="2952"/>
      <sheetData sheetId="2953"/>
      <sheetData sheetId="2954"/>
      <sheetData sheetId="2955"/>
      <sheetData sheetId="2956"/>
      <sheetData sheetId="2957"/>
      <sheetData sheetId="2958"/>
      <sheetData sheetId="2959"/>
      <sheetData sheetId="2960"/>
      <sheetData sheetId="2961"/>
      <sheetData sheetId="2962"/>
      <sheetData sheetId="2963"/>
      <sheetData sheetId="2964"/>
      <sheetData sheetId="2965"/>
      <sheetData sheetId="2966"/>
      <sheetData sheetId="2967"/>
      <sheetData sheetId="2968"/>
      <sheetData sheetId="2969"/>
      <sheetData sheetId="2970"/>
      <sheetData sheetId="2971"/>
      <sheetData sheetId="2972"/>
      <sheetData sheetId="2973"/>
      <sheetData sheetId="2974"/>
      <sheetData sheetId="2975"/>
      <sheetData sheetId="2976"/>
      <sheetData sheetId="2977"/>
      <sheetData sheetId="2978"/>
      <sheetData sheetId="2979"/>
      <sheetData sheetId="2980"/>
      <sheetData sheetId="2981"/>
      <sheetData sheetId="2982"/>
      <sheetData sheetId="2983"/>
      <sheetData sheetId="2984"/>
      <sheetData sheetId="2985"/>
      <sheetData sheetId="2986"/>
      <sheetData sheetId="2987"/>
      <sheetData sheetId="2988"/>
      <sheetData sheetId="2989"/>
      <sheetData sheetId="2990"/>
      <sheetData sheetId="2991"/>
      <sheetData sheetId="2992"/>
      <sheetData sheetId="2993"/>
      <sheetData sheetId="2994"/>
      <sheetData sheetId="2995"/>
      <sheetData sheetId="2996"/>
      <sheetData sheetId="2997"/>
      <sheetData sheetId="2998"/>
      <sheetData sheetId="2999"/>
      <sheetData sheetId="3000"/>
      <sheetData sheetId="3001"/>
      <sheetData sheetId="3002"/>
      <sheetData sheetId="3003"/>
      <sheetData sheetId="3004"/>
      <sheetData sheetId="3005"/>
      <sheetData sheetId="3006"/>
      <sheetData sheetId="3007"/>
      <sheetData sheetId="3008"/>
      <sheetData sheetId="3009"/>
      <sheetData sheetId="3010"/>
      <sheetData sheetId="3011"/>
      <sheetData sheetId="3012"/>
      <sheetData sheetId="3013"/>
      <sheetData sheetId="3014"/>
      <sheetData sheetId="3015"/>
      <sheetData sheetId="3016"/>
      <sheetData sheetId="3017"/>
      <sheetData sheetId="3018"/>
      <sheetData sheetId="3019"/>
      <sheetData sheetId="3020"/>
      <sheetData sheetId="3021"/>
      <sheetData sheetId="3022"/>
      <sheetData sheetId="3023"/>
      <sheetData sheetId="3024"/>
      <sheetData sheetId="3025"/>
      <sheetData sheetId="3026"/>
      <sheetData sheetId="3027"/>
      <sheetData sheetId="3028"/>
      <sheetData sheetId="3029"/>
      <sheetData sheetId="3030"/>
      <sheetData sheetId="3031"/>
      <sheetData sheetId="3032"/>
      <sheetData sheetId="3033"/>
      <sheetData sheetId="3034"/>
      <sheetData sheetId="3035"/>
      <sheetData sheetId="3036"/>
      <sheetData sheetId="3037"/>
      <sheetData sheetId="3038"/>
      <sheetData sheetId="3039"/>
      <sheetData sheetId="3040"/>
      <sheetData sheetId="3041"/>
      <sheetData sheetId="3042"/>
      <sheetData sheetId="3043"/>
      <sheetData sheetId="3044"/>
      <sheetData sheetId="3045"/>
      <sheetData sheetId="3046"/>
      <sheetData sheetId="3047"/>
      <sheetData sheetId="3048">
        <row r="1">
          <cell r="A1" t="str">
            <v>01.11.11</v>
          </cell>
        </row>
      </sheetData>
      <sheetData sheetId="3049"/>
      <sheetData sheetId="3050"/>
      <sheetData sheetId="3051"/>
      <sheetData sheetId="3052"/>
      <sheetData sheetId="3053"/>
      <sheetData sheetId="3054"/>
      <sheetData sheetId="3055"/>
      <sheetData sheetId="3056"/>
      <sheetData sheetId="3057"/>
      <sheetData sheetId="3058"/>
      <sheetData sheetId="3059"/>
      <sheetData sheetId="3060"/>
      <sheetData sheetId="3061"/>
      <sheetData sheetId="3062"/>
      <sheetData sheetId="3063"/>
      <sheetData sheetId="3064"/>
      <sheetData sheetId="3065"/>
      <sheetData sheetId="3066"/>
      <sheetData sheetId="3067"/>
      <sheetData sheetId="3068"/>
      <sheetData sheetId="3069"/>
      <sheetData sheetId="3070"/>
      <sheetData sheetId="3071"/>
      <sheetData sheetId="3072"/>
      <sheetData sheetId="3073"/>
      <sheetData sheetId="3074"/>
      <sheetData sheetId="3075"/>
      <sheetData sheetId="3076"/>
      <sheetData sheetId="3077"/>
      <sheetData sheetId="3078"/>
      <sheetData sheetId="3079"/>
      <sheetData sheetId="3080"/>
      <sheetData sheetId="3081">
        <row r="1">
          <cell r="A1" t="str">
            <v>111 Оплата труда</v>
          </cell>
        </row>
      </sheetData>
      <sheetData sheetId="3082">
        <row r="1">
          <cell r="A1" t="str">
            <v>111 Оплата труда</v>
          </cell>
        </row>
      </sheetData>
      <sheetData sheetId="3083">
        <row r="1">
          <cell r="A1" t="str">
            <v>1 Бюджет</v>
          </cell>
        </row>
      </sheetData>
      <sheetData sheetId="3084">
        <row r="1">
          <cell r="A1" t="str">
            <v>1 Бюджет</v>
          </cell>
        </row>
      </sheetData>
      <sheetData sheetId="3085">
        <row r="1">
          <cell r="A1" t="str">
            <v>111 Оплата труда</v>
          </cell>
        </row>
      </sheetData>
      <sheetData sheetId="3086">
        <row r="1">
          <cell r="A1" t="str">
            <v>1 Бюджет</v>
          </cell>
        </row>
      </sheetData>
      <sheetData sheetId="3087">
        <row r="1">
          <cell r="A1" t="str">
            <v>01 Закупки, не превышающие финансовый год</v>
          </cell>
        </row>
      </sheetData>
      <sheetData sheetId="3088">
        <row r="2">
          <cell r="A2">
            <v>101</v>
          </cell>
        </row>
      </sheetData>
      <sheetData sheetId="3089"/>
      <sheetData sheetId="3090"/>
      <sheetData sheetId="3091"/>
      <sheetData sheetId="3092"/>
      <sheetData sheetId="3093"/>
      <sheetData sheetId="3094"/>
      <sheetData sheetId="3095"/>
      <sheetData sheetId="3096"/>
      <sheetData sheetId="3097"/>
      <sheetData sheetId="3098"/>
      <sheetData sheetId="3099"/>
      <sheetData sheetId="3100"/>
      <sheetData sheetId="3101"/>
      <sheetData sheetId="3102"/>
      <sheetData sheetId="3103"/>
      <sheetData sheetId="3104"/>
      <sheetData sheetId="3105"/>
      <sheetData sheetId="3106"/>
      <sheetData sheetId="3107"/>
      <sheetData sheetId="3108"/>
      <sheetData sheetId="3109"/>
      <sheetData sheetId="3110"/>
      <sheetData sheetId="3111"/>
      <sheetData sheetId="3112"/>
      <sheetData sheetId="3113"/>
      <sheetData sheetId="3114"/>
      <sheetData sheetId="3115"/>
      <sheetData sheetId="3116"/>
      <sheetData sheetId="3117"/>
      <sheetData sheetId="3118"/>
      <sheetData sheetId="3119"/>
      <sheetData sheetId="3120"/>
      <sheetData sheetId="3121"/>
      <sheetData sheetId="3122"/>
      <sheetData sheetId="3123"/>
      <sheetData sheetId="3124"/>
      <sheetData sheetId="3125"/>
      <sheetData sheetId="3126"/>
      <sheetData sheetId="3127"/>
      <sheetData sheetId="3128"/>
      <sheetData sheetId="3129"/>
      <sheetData sheetId="3130"/>
      <sheetData sheetId="3131"/>
      <sheetData sheetId="3132"/>
      <sheetData sheetId="3133"/>
      <sheetData sheetId="3134"/>
      <sheetData sheetId="3135"/>
      <sheetData sheetId="3136"/>
      <sheetData sheetId="3137"/>
      <sheetData sheetId="3138"/>
      <sheetData sheetId="3139"/>
      <sheetData sheetId="3140"/>
      <sheetData sheetId="3141"/>
      <sheetData sheetId="3142"/>
      <sheetData sheetId="3143"/>
      <sheetData sheetId="3144"/>
      <sheetData sheetId="3145"/>
      <sheetData sheetId="3146"/>
      <sheetData sheetId="3147"/>
      <sheetData sheetId="3148"/>
      <sheetData sheetId="3149"/>
      <sheetData sheetId="3150"/>
      <sheetData sheetId="3151"/>
      <sheetData sheetId="3152"/>
      <sheetData sheetId="3153"/>
      <sheetData sheetId="3154"/>
      <sheetData sheetId="3155"/>
      <sheetData sheetId="3156"/>
      <sheetData sheetId="3157"/>
      <sheetData sheetId="3158"/>
      <sheetData sheetId="3159"/>
      <sheetData sheetId="3160"/>
      <sheetData sheetId="3161"/>
      <sheetData sheetId="3162"/>
      <sheetData sheetId="3163"/>
      <sheetData sheetId="3164"/>
      <sheetData sheetId="3165"/>
      <sheetData sheetId="3166"/>
      <sheetData sheetId="3167"/>
      <sheetData sheetId="3168"/>
      <sheetData sheetId="3169"/>
      <sheetData sheetId="3170"/>
      <sheetData sheetId="3171"/>
      <sheetData sheetId="3172"/>
      <sheetData sheetId="3173"/>
      <sheetData sheetId="3174"/>
      <sheetData sheetId="3175"/>
      <sheetData sheetId="3176"/>
      <sheetData sheetId="3177"/>
      <sheetData sheetId="3178"/>
      <sheetData sheetId="3179"/>
      <sheetData sheetId="3180"/>
      <sheetData sheetId="3181"/>
      <sheetData sheetId="3182"/>
      <sheetData sheetId="3183"/>
      <sheetData sheetId="3184"/>
      <sheetData sheetId="3185"/>
      <sheetData sheetId="3186"/>
      <sheetData sheetId="3187"/>
      <sheetData sheetId="3188"/>
      <sheetData sheetId="3189"/>
      <sheetData sheetId="3190"/>
      <sheetData sheetId="3191"/>
      <sheetData sheetId="3192"/>
      <sheetData sheetId="3193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/>
      <sheetData sheetId="3205"/>
      <sheetData sheetId="3206"/>
      <sheetData sheetId="3207"/>
      <sheetData sheetId="3208"/>
      <sheetData sheetId="3209"/>
      <sheetData sheetId="3210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/>
      <sheetData sheetId="3220"/>
      <sheetData sheetId="3221"/>
      <sheetData sheetId="3222"/>
      <sheetData sheetId="3223"/>
      <sheetData sheetId="3224"/>
      <sheetData sheetId="3225"/>
      <sheetData sheetId="3226"/>
      <sheetData sheetId="3227"/>
      <sheetData sheetId="3228"/>
      <sheetData sheetId="3229"/>
      <sheetData sheetId="3230"/>
      <sheetData sheetId="3231"/>
      <sheetData sheetId="3232"/>
      <sheetData sheetId="3233"/>
      <sheetData sheetId="3234"/>
      <sheetData sheetId="3235"/>
      <sheetData sheetId="3236"/>
      <sheetData sheetId="3237"/>
      <sheetData sheetId="3238"/>
      <sheetData sheetId="3239"/>
      <sheetData sheetId="3240"/>
      <sheetData sheetId="3241"/>
      <sheetData sheetId="3242"/>
      <sheetData sheetId="3243"/>
      <sheetData sheetId="3244"/>
      <sheetData sheetId="3245"/>
      <sheetData sheetId="3246"/>
      <sheetData sheetId="3247"/>
      <sheetData sheetId="3248"/>
      <sheetData sheetId="3249"/>
      <sheetData sheetId="3250"/>
      <sheetData sheetId="3251"/>
      <sheetData sheetId="3252"/>
      <sheetData sheetId="3253"/>
      <sheetData sheetId="3254"/>
      <sheetData sheetId="3255"/>
      <sheetData sheetId="3256"/>
      <sheetData sheetId="3257"/>
      <sheetData sheetId="3258"/>
      <sheetData sheetId="3259"/>
      <sheetData sheetId="3260"/>
      <sheetData sheetId="3261"/>
      <sheetData sheetId="3262"/>
      <sheetData sheetId="3263"/>
      <sheetData sheetId="3264"/>
      <sheetData sheetId="3265"/>
      <sheetData sheetId="3266"/>
      <sheetData sheetId="3267"/>
      <sheetData sheetId="3268"/>
      <sheetData sheetId="3269"/>
      <sheetData sheetId="3270"/>
      <sheetData sheetId="3271"/>
      <sheetData sheetId="3272"/>
      <sheetData sheetId="3273"/>
      <sheetData sheetId="3274"/>
      <sheetData sheetId="3275"/>
      <sheetData sheetId="3276"/>
      <sheetData sheetId="3277"/>
      <sheetData sheetId="3278"/>
      <sheetData sheetId="3279"/>
      <sheetData sheetId="3280"/>
      <sheetData sheetId="3281"/>
      <sheetData sheetId="3282"/>
      <sheetData sheetId="3283"/>
      <sheetData sheetId="3284"/>
      <sheetData sheetId="3285"/>
      <sheetData sheetId="3286"/>
      <sheetData sheetId="3287"/>
      <sheetData sheetId="3288"/>
      <sheetData sheetId="3289"/>
      <sheetData sheetId="3290"/>
      <sheetData sheetId="3291"/>
      <sheetData sheetId="3292"/>
      <sheetData sheetId="3293"/>
      <sheetData sheetId="3294"/>
      <sheetData sheetId="3295"/>
      <sheetData sheetId="3296"/>
      <sheetData sheetId="3297"/>
      <sheetData sheetId="3298"/>
      <sheetData sheetId="3299"/>
      <sheetData sheetId="3300"/>
      <sheetData sheetId="3301"/>
      <sheetData sheetId="3302"/>
      <sheetData sheetId="3303"/>
      <sheetData sheetId="3304"/>
      <sheetData sheetId="3305"/>
      <sheetData sheetId="3306"/>
      <sheetData sheetId="3307"/>
      <sheetData sheetId="3308"/>
      <sheetData sheetId="3309"/>
      <sheetData sheetId="3310"/>
      <sheetData sheetId="3311"/>
      <sheetData sheetId="3312"/>
      <sheetData sheetId="3313"/>
      <sheetData sheetId="3314"/>
      <sheetData sheetId="3315"/>
      <sheetData sheetId="3316"/>
      <sheetData sheetId="3317"/>
      <sheetData sheetId="3318"/>
      <sheetData sheetId="3319"/>
      <sheetData sheetId="3320"/>
      <sheetData sheetId="3321"/>
      <sheetData sheetId="3322"/>
      <sheetData sheetId="3323"/>
      <sheetData sheetId="3324"/>
      <sheetData sheetId="3325"/>
      <sheetData sheetId="3326"/>
      <sheetData sheetId="3327"/>
      <sheetData sheetId="3328"/>
      <sheetData sheetId="3329"/>
      <sheetData sheetId="3330"/>
      <sheetData sheetId="3331"/>
      <sheetData sheetId="3332"/>
      <sheetData sheetId="3333"/>
      <sheetData sheetId="3334"/>
      <sheetData sheetId="3335"/>
      <sheetData sheetId="3336"/>
      <sheetData sheetId="3337"/>
      <sheetData sheetId="3338"/>
      <sheetData sheetId="3339"/>
      <sheetData sheetId="3340"/>
      <sheetData sheetId="3341"/>
      <sheetData sheetId="3342"/>
      <sheetData sheetId="3343"/>
      <sheetData sheetId="3344"/>
      <sheetData sheetId="3345"/>
      <sheetData sheetId="3346"/>
      <sheetData sheetId="3347"/>
      <sheetData sheetId="3348"/>
      <sheetData sheetId="3349"/>
      <sheetData sheetId="3350"/>
      <sheetData sheetId="3351"/>
      <sheetData sheetId="3352"/>
      <sheetData sheetId="3353"/>
      <sheetData sheetId="3354"/>
      <sheetData sheetId="3355"/>
      <sheetData sheetId="3356"/>
      <sheetData sheetId="3357"/>
      <sheetData sheetId="3358"/>
      <sheetData sheetId="3359">
        <row r="1">
          <cell r="A1" t="str">
            <v>01.11.11</v>
          </cell>
        </row>
      </sheetData>
      <sheetData sheetId="3360"/>
      <sheetData sheetId="3361"/>
      <sheetData sheetId="3362"/>
      <sheetData sheetId="3363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/>
      <sheetData sheetId="3373"/>
      <sheetData sheetId="3374"/>
      <sheetData sheetId="3375"/>
      <sheetData sheetId="3376"/>
      <sheetData sheetId="3377"/>
      <sheetData sheetId="3378"/>
      <sheetData sheetId="3379"/>
      <sheetData sheetId="3380"/>
      <sheetData sheetId="3381"/>
      <sheetData sheetId="3382"/>
      <sheetData sheetId="3383"/>
      <sheetData sheetId="3384"/>
      <sheetData sheetId="3385"/>
      <sheetData sheetId="3386"/>
      <sheetData sheetId="3387"/>
      <sheetData sheetId="3388"/>
      <sheetData sheetId="3389"/>
      <sheetData sheetId="3390"/>
      <sheetData sheetId="3391"/>
      <sheetData sheetId="3392">
        <row r="1">
          <cell r="A1" t="str">
            <v>111 Оплата труда</v>
          </cell>
        </row>
      </sheetData>
      <sheetData sheetId="3393">
        <row r="1">
          <cell r="A1" t="str">
            <v>111 Оплата труда</v>
          </cell>
        </row>
      </sheetData>
      <sheetData sheetId="3394">
        <row r="1">
          <cell r="A1" t="str">
            <v>1 Бюджет</v>
          </cell>
        </row>
      </sheetData>
      <sheetData sheetId="3395">
        <row r="1">
          <cell r="A1" t="str">
            <v>1 Бюджет</v>
          </cell>
        </row>
      </sheetData>
      <sheetData sheetId="3396">
        <row r="1">
          <cell r="A1" t="str">
            <v>111 Оплата труда</v>
          </cell>
        </row>
      </sheetData>
      <sheetData sheetId="3397">
        <row r="1">
          <cell r="A1" t="str">
            <v>1 Бюджет</v>
          </cell>
        </row>
      </sheetData>
      <sheetData sheetId="3398">
        <row r="1">
          <cell r="A1" t="str">
            <v>01 Закупки, не превышающие финансовый год</v>
          </cell>
        </row>
      </sheetData>
      <sheetData sheetId="3399">
        <row r="2">
          <cell r="A2">
            <v>101</v>
          </cell>
        </row>
      </sheetData>
      <sheetData sheetId="3400"/>
      <sheetData sheetId="3401"/>
      <sheetData sheetId="3402"/>
      <sheetData sheetId="3403"/>
      <sheetData sheetId="3404"/>
      <sheetData sheetId="3405"/>
      <sheetData sheetId="3406"/>
      <sheetData sheetId="3407"/>
      <sheetData sheetId="3408"/>
      <sheetData sheetId="3409"/>
      <sheetData sheetId="3410"/>
      <sheetData sheetId="3411"/>
      <sheetData sheetId="3412"/>
      <sheetData sheetId="3413"/>
      <sheetData sheetId="3414"/>
      <sheetData sheetId="3415"/>
      <sheetData sheetId="3416"/>
      <sheetData sheetId="3417"/>
      <sheetData sheetId="3418"/>
      <sheetData sheetId="3419"/>
      <sheetData sheetId="3420"/>
      <sheetData sheetId="3421"/>
      <sheetData sheetId="3422"/>
      <sheetData sheetId="3423"/>
      <sheetData sheetId="3424"/>
      <sheetData sheetId="3425"/>
      <sheetData sheetId="3426"/>
      <sheetData sheetId="3427"/>
      <sheetData sheetId="3428"/>
      <sheetData sheetId="3429"/>
      <sheetData sheetId="3430"/>
      <sheetData sheetId="3431"/>
      <sheetData sheetId="3432"/>
      <sheetData sheetId="3433"/>
      <sheetData sheetId="3434"/>
      <sheetData sheetId="3435"/>
      <sheetData sheetId="3436"/>
      <sheetData sheetId="3437"/>
      <sheetData sheetId="3438"/>
      <sheetData sheetId="3439"/>
      <sheetData sheetId="3440"/>
      <sheetData sheetId="3441"/>
      <sheetData sheetId="3442"/>
      <sheetData sheetId="3443"/>
      <sheetData sheetId="3444"/>
      <sheetData sheetId="3445"/>
      <sheetData sheetId="3446"/>
      <sheetData sheetId="3447"/>
      <sheetData sheetId="3448"/>
      <sheetData sheetId="3449"/>
      <sheetData sheetId="3450"/>
      <sheetData sheetId="3451"/>
      <sheetData sheetId="3452"/>
      <sheetData sheetId="3453"/>
      <sheetData sheetId="3454"/>
      <sheetData sheetId="3455"/>
      <sheetData sheetId="3456"/>
      <sheetData sheetId="3457"/>
      <sheetData sheetId="3458"/>
      <sheetData sheetId="3459"/>
      <sheetData sheetId="3460"/>
      <sheetData sheetId="346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/>
      <sheetData sheetId="3484"/>
      <sheetData sheetId="3485"/>
      <sheetData sheetId="3486"/>
      <sheetData sheetId="3487"/>
      <sheetData sheetId="3488"/>
      <sheetData sheetId="3489"/>
      <sheetData sheetId="3490"/>
      <sheetData sheetId="3491"/>
      <sheetData sheetId="3492"/>
      <sheetData sheetId="3493"/>
      <sheetData sheetId="3494"/>
      <sheetData sheetId="3495"/>
      <sheetData sheetId="3496"/>
      <sheetData sheetId="3497"/>
      <sheetData sheetId="3498"/>
      <sheetData sheetId="3499"/>
      <sheetData sheetId="3500"/>
      <sheetData sheetId="3501"/>
      <sheetData sheetId="3502"/>
      <sheetData sheetId="3503"/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/>
      <sheetData sheetId="3515"/>
      <sheetData sheetId="3516"/>
      <sheetData sheetId="3517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/>
      <sheetData sheetId="3542">
        <row r="7">
          <cell r="C7">
            <v>0.12</v>
          </cell>
        </row>
      </sheetData>
      <sheetData sheetId="3543"/>
      <sheetData sheetId="3544"/>
      <sheetData sheetId="3545"/>
      <sheetData sheetId="3546"/>
      <sheetData sheetId="3547"/>
      <sheetData sheetId="3548"/>
      <sheetData sheetId="3549"/>
      <sheetData sheetId="3550"/>
      <sheetData sheetId="355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/>
      <sheetData sheetId="3615" refreshError="1"/>
      <sheetData sheetId="3616"/>
      <sheetData sheetId="3617" refreshError="1"/>
      <sheetData sheetId="3618" refreshError="1"/>
      <sheetData sheetId="3619"/>
      <sheetData sheetId="3620"/>
      <sheetData sheetId="362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>
        <row r="9">
          <cell r="C9">
            <v>26</v>
          </cell>
        </row>
      </sheetData>
      <sheetData sheetId="3644" refreshError="1"/>
      <sheetData sheetId="3645" refreshError="1"/>
      <sheetData sheetId="3646" refreshError="1"/>
      <sheetData sheetId="3647"/>
      <sheetData sheetId="3648"/>
      <sheetData sheetId="3649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/>
      <sheetData sheetId="3707" refreshError="1"/>
      <sheetData sheetId="3708"/>
      <sheetData sheetId="3709"/>
      <sheetData sheetId="3710"/>
      <sheetData sheetId="3711"/>
      <sheetData sheetId="3712"/>
      <sheetData sheetId="3713"/>
      <sheetData sheetId="3714" refreshError="1"/>
      <sheetData sheetId="3715" refreshError="1"/>
      <sheetData sheetId="3716" refreshError="1"/>
      <sheetData sheetId="3717"/>
      <sheetData sheetId="3718"/>
      <sheetData sheetId="3719"/>
      <sheetData sheetId="3720"/>
      <sheetData sheetId="3721"/>
      <sheetData sheetId="3722"/>
      <sheetData sheetId="3723"/>
      <sheetData sheetId="3724"/>
      <sheetData sheetId="3725"/>
      <sheetData sheetId="3726"/>
      <sheetData sheetId="3727"/>
      <sheetData sheetId="3728"/>
      <sheetData sheetId="3729"/>
      <sheetData sheetId="3730"/>
      <sheetData sheetId="3731"/>
      <sheetData sheetId="3732"/>
      <sheetData sheetId="3733"/>
      <sheetData sheetId="3734"/>
      <sheetData sheetId="3735">
        <row r="8">
          <cell r="H8">
            <v>10464</v>
          </cell>
        </row>
      </sheetData>
      <sheetData sheetId="3736" refreshError="1"/>
      <sheetData sheetId="3737"/>
      <sheetData sheetId="3738"/>
      <sheetData sheetId="3739"/>
      <sheetData sheetId="3740"/>
      <sheetData sheetId="3741"/>
      <sheetData sheetId="3742"/>
      <sheetData sheetId="3743"/>
      <sheetData sheetId="3744"/>
      <sheetData sheetId="3745"/>
      <sheetData sheetId="3746"/>
      <sheetData sheetId="3747"/>
      <sheetData sheetId="3748"/>
      <sheetData sheetId="3749"/>
      <sheetData sheetId="3750"/>
      <sheetData sheetId="3751"/>
      <sheetData sheetId="3752"/>
      <sheetData sheetId="3753"/>
      <sheetData sheetId="3754"/>
      <sheetData sheetId="3755"/>
      <sheetData sheetId="3756"/>
      <sheetData sheetId="3757"/>
      <sheetData sheetId="3758"/>
      <sheetData sheetId="3759"/>
      <sheetData sheetId="3760"/>
      <sheetData sheetId="3761"/>
      <sheetData sheetId="3762"/>
      <sheetData sheetId="3763"/>
      <sheetData sheetId="3764"/>
      <sheetData sheetId="3765"/>
      <sheetData sheetId="3766"/>
      <sheetData sheetId="3767"/>
      <sheetData sheetId="3768"/>
      <sheetData sheetId="3769" refreshError="1"/>
      <sheetData sheetId="3770" refreshError="1"/>
      <sheetData sheetId="3771" refreshError="1"/>
      <sheetData sheetId="3772" refreshError="1"/>
      <sheetData sheetId="3773" refreshError="1"/>
      <sheetData sheetId="3774" refreshError="1"/>
      <sheetData sheetId="3775">
        <row r="8">
          <cell r="H8">
            <v>10464</v>
          </cell>
        </row>
      </sheetData>
      <sheetData sheetId="3776"/>
      <sheetData sheetId="3777"/>
      <sheetData sheetId="3778"/>
      <sheetData sheetId="3779" refreshError="1"/>
      <sheetData sheetId="3780"/>
      <sheetData sheetId="3781"/>
      <sheetData sheetId="3782"/>
      <sheetData sheetId="3783" refreshError="1"/>
      <sheetData sheetId="3784" refreshError="1"/>
      <sheetData sheetId="3785" refreshError="1"/>
      <sheetData sheetId="3786" refreshError="1"/>
      <sheetData sheetId="3787" refreshError="1"/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/>
      <sheetData sheetId="3798"/>
      <sheetData sheetId="3799"/>
      <sheetData sheetId="3800"/>
      <sheetData sheetId="3801"/>
      <sheetData sheetId="3802"/>
      <sheetData sheetId="3803">
        <row r="1">
          <cell r="Z1" t="str">
            <v>EXHIBIT 3</v>
          </cell>
        </row>
      </sheetData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>
        <row r="8">
          <cell r="H8">
            <v>10464</v>
          </cell>
        </row>
      </sheetData>
      <sheetData sheetId="3816"/>
      <sheetData sheetId="3817"/>
      <sheetData sheetId="3818"/>
      <sheetData sheetId="3819"/>
      <sheetData sheetId="3820" refreshError="1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>
        <row r="1">
          <cell r="Z1" t="str">
            <v>EXHIBIT 3</v>
          </cell>
        </row>
      </sheetData>
      <sheetData sheetId="3843" refreshError="1"/>
      <sheetData sheetId="3844" refreshError="1"/>
      <sheetData sheetId="3845" refreshError="1"/>
      <sheetData sheetId="3846" refreshError="1"/>
      <sheetData sheetId="3847" refreshError="1"/>
      <sheetData sheetId="3848" refreshError="1"/>
      <sheetData sheetId="3849" refreshError="1"/>
      <sheetData sheetId="3850"/>
      <sheetData sheetId="3851"/>
      <sheetData sheetId="3852"/>
      <sheetData sheetId="3853"/>
      <sheetData sheetId="3854">
        <row r="8">
          <cell r="H8">
            <v>10464</v>
          </cell>
        </row>
      </sheetData>
      <sheetData sheetId="3855"/>
      <sheetData sheetId="3856"/>
      <sheetData sheetId="3857"/>
      <sheetData sheetId="3858" refreshError="1"/>
      <sheetData sheetId="3859" refreshError="1"/>
      <sheetData sheetId="3860" refreshError="1"/>
      <sheetData sheetId="3861" refreshError="1"/>
      <sheetData sheetId="3862" refreshError="1"/>
      <sheetData sheetId="3863" refreshError="1"/>
      <sheetData sheetId="3864"/>
      <sheetData sheetId="3865"/>
      <sheetData sheetId="3866"/>
      <sheetData sheetId="3867"/>
      <sheetData sheetId="3868"/>
      <sheetData sheetId="3869"/>
      <sheetData sheetId="3870"/>
      <sheetData sheetId="3871"/>
      <sheetData sheetId="3872"/>
      <sheetData sheetId="3873"/>
      <sheetData sheetId="3874"/>
      <sheetData sheetId="3875"/>
      <sheetData sheetId="3876"/>
      <sheetData sheetId="3877"/>
      <sheetData sheetId="3878" refreshError="1"/>
      <sheetData sheetId="3879" refreshError="1"/>
      <sheetData sheetId="3880">
        <row r="28">
          <cell r="C28">
            <v>-435345</v>
          </cell>
        </row>
      </sheetData>
      <sheetData sheetId="3881"/>
      <sheetData sheetId="3882"/>
      <sheetData sheetId="3883"/>
      <sheetData sheetId="3884"/>
      <sheetData sheetId="3885"/>
      <sheetData sheetId="3886"/>
      <sheetData sheetId="3887"/>
      <sheetData sheetId="3888"/>
      <sheetData sheetId="3889"/>
      <sheetData sheetId="3890"/>
      <sheetData sheetId="3891"/>
      <sheetData sheetId="3892"/>
      <sheetData sheetId="3893"/>
      <sheetData sheetId="3894"/>
      <sheetData sheetId="3895"/>
      <sheetData sheetId="3896" refreshError="1"/>
      <sheetData sheetId="3897"/>
      <sheetData sheetId="3898"/>
      <sheetData sheetId="3899"/>
      <sheetData sheetId="3900"/>
      <sheetData sheetId="3901" refreshError="1"/>
      <sheetData sheetId="3902"/>
      <sheetData sheetId="3903" refreshError="1"/>
      <sheetData sheetId="3904" refreshError="1"/>
      <sheetData sheetId="3905" refreshError="1"/>
      <sheetData sheetId="3906"/>
      <sheetData sheetId="3907"/>
      <sheetData sheetId="3908"/>
      <sheetData sheetId="3909"/>
      <sheetData sheetId="3910"/>
      <sheetData sheetId="3911"/>
      <sheetData sheetId="3912"/>
      <sheetData sheetId="3913"/>
      <sheetData sheetId="3914"/>
      <sheetData sheetId="3915"/>
      <sheetData sheetId="3916" refreshError="1"/>
      <sheetData sheetId="3917" refreshError="1"/>
      <sheetData sheetId="3918" refreshError="1"/>
      <sheetData sheetId="3919" refreshError="1"/>
      <sheetData sheetId="3920" refreshError="1"/>
      <sheetData sheetId="3921" refreshError="1"/>
      <sheetData sheetId="3922" refreshError="1"/>
      <sheetData sheetId="3923" refreshError="1"/>
      <sheetData sheetId="3924" refreshError="1"/>
      <sheetData sheetId="3925" refreshError="1"/>
      <sheetData sheetId="3926" refreshError="1"/>
      <sheetData sheetId="3927" refreshError="1"/>
      <sheetData sheetId="3928" refreshError="1"/>
      <sheetData sheetId="3929" refreshError="1"/>
      <sheetData sheetId="3930" refreshError="1"/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 refreshError="1"/>
      <sheetData sheetId="3938" refreshError="1"/>
      <sheetData sheetId="3939" refreshError="1"/>
      <sheetData sheetId="3940" refreshError="1"/>
      <sheetData sheetId="3941" refreshError="1"/>
      <sheetData sheetId="3942" refreshError="1"/>
      <sheetData sheetId="3943" refreshError="1"/>
      <sheetData sheetId="3944" refreshError="1"/>
      <sheetData sheetId="3945" refreshError="1"/>
      <sheetData sheetId="3946" refreshError="1"/>
      <sheetData sheetId="3947" refreshError="1"/>
      <sheetData sheetId="3948" refreshError="1"/>
      <sheetData sheetId="3949" refreshError="1"/>
      <sheetData sheetId="3950" refreshError="1"/>
      <sheetData sheetId="3951" refreshError="1"/>
      <sheetData sheetId="3952" refreshError="1"/>
      <sheetData sheetId="3953" refreshError="1"/>
      <sheetData sheetId="3954">
        <row r="31">
          <cell r="B31">
            <v>64821.38241765873</v>
          </cell>
        </row>
      </sheetData>
      <sheetData sheetId="3955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/>
      <sheetData sheetId="3967"/>
      <sheetData sheetId="3968"/>
      <sheetData sheetId="3969"/>
      <sheetData sheetId="3970"/>
      <sheetData sheetId="3971"/>
      <sheetData sheetId="3972"/>
      <sheetData sheetId="3973"/>
      <sheetData sheetId="3974"/>
      <sheetData sheetId="3975"/>
      <sheetData sheetId="3976"/>
      <sheetData sheetId="3977"/>
      <sheetData sheetId="3978"/>
      <sheetData sheetId="3979"/>
      <sheetData sheetId="3980"/>
      <sheetData sheetId="3981"/>
      <sheetData sheetId="3982"/>
      <sheetData sheetId="3983"/>
      <sheetData sheetId="3984"/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 refreshError="1"/>
      <sheetData sheetId="3992"/>
      <sheetData sheetId="3993"/>
      <sheetData sheetId="3994">
        <row r="31">
          <cell r="B31">
            <v>64821.38241765873</v>
          </cell>
        </row>
      </sheetData>
      <sheetData sheetId="3995"/>
      <sheetData sheetId="3996"/>
      <sheetData sheetId="3997"/>
      <sheetData sheetId="3998">
        <row r="6">
          <cell r="C6" t="str">
            <v>01/10/2007</v>
          </cell>
        </row>
      </sheetData>
      <sheetData sheetId="3999"/>
      <sheetData sheetId="4000">
        <row r="28">
          <cell r="N28">
            <v>1.27</v>
          </cell>
        </row>
      </sheetData>
      <sheetData sheetId="4001"/>
      <sheetData sheetId="4002"/>
      <sheetData sheetId="4003"/>
      <sheetData sheetId="4004">
        <row r="40">
          <cell r="C40">
            <v>0</v>
          </cell>
        </row>
      </sheetData>
      <sheetData sheetId="4005"/>
      <sheetData sheetId="4006"/>
      <sheetData sheetId="4007"/>
      <sheetData sheetId="4008"/>
      <sheetData sheetId="4009"/>
      <sheetData sheetId="4010"/>
      <sheetData sheetId="4011"/>
      <sheetData sheetId="4012"/>
      <sheetData sheetId="4013"/>
      <sheetData sheetId="4014">
        <row r="1">
          <cell r="B1" t="str">
            <v>01.01.2004</v>
          </cell>
        </row>
      </sheetData>
      <sheetData sheetId="4015" refreshError="1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/>
      <sheetData sheetId="4024"/>
      <sheetData sheetId="4025"/>
      <sheetData sheetId="4026"/>
      <sheetData sheetId="4027"/>
      <sheetData sheetId="4028"/>
      <sheetData sheetId="4029"/>
      <sheetData sheetId="4030"/>
      <sheetData sheetId="4031"/>
      <sheetData sheetId="4032"/>
      <sheetData sheetId="4033"/>
      <sheetData sheetId="4034">
        <row r="31">
          <cell r="B31">
            <v>64821.38241765873</v>
          </cell>
        </row>
      </sheetData>
      <sheetData sheetId="4035" refreshError="1"/>
      <sheetData sheetId="4036" refreshError="1"/>
      <sheetData sheetId="4037" refreshError="1"/>
      <sheetData sheetId="4038" refreshError="1"/>
      <sheetData sheetId="4039" refreshError="1"/>
      <sheetData sheetId="4040" refreshError="1"/>
      <sheetData sheetId="4041" refreshError="1"/>
      <sheetData sheetId="4042"/>
      <sheetData sheetId="4043"/>
      <sheetData sheetId="4044" refreshError="1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/>
      <sheetData sheetId="4054"/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/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/>
      <sheetData sheetId="4082" refreshError="1"/>
      <sheetData sheetId="4083" refreshError="1"/>
      <sheetData sheetId="4084" refreshError="1"/>
      <sheetData sheetId="4085" refreshError="1"/>
      <sheetData sheetId="4086" refreshError="1"/>
      <sheetData sheetId="4087" refreshError="1"/>
      <sheetData sheetId="4088" refreshError="1"/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/>
      <sheetData sheetId="4095"/>
      <sheetData sheetId="4096"/>
      <sheetData sheetId="4097" refreshError="1"/>
      <sheetData sheetId="4098" refreshError="1"/>
      <sheetData sheetId="4099" refreshError="1"/>
      <sheetData sheetId="4100" refreshError="1"/>
      <sheetData sheetId="4101"/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/>
      <sheetData sheetId="4114"/>
      <sheetData sheetId="4115" refreshError="1"/>
      <sheetData sheetId="4116" refreshError="1"/>
      <sheetData sheetId="4117"/>
      <sheetData sheetId="4118"/>
      <sheetData sheetId="4119"/>
      <sheetData sheetId="4120"/>
      <sheetData sheetId="4121"/>
      <sheetData sheetId="4122"/>
      <sheetData sheetId="4123"/>
      <sheetData sheetId="4124"/>
      <sheetData sheetId="4125"/>
      <sheetData sheetId="4126"/>
      <sheetData sheetId="4127"/>
      <sheetData sheetId="4128"/>
      <sheetData sheetId="4129"/>
      <sheetData sheetId="4130"/>
      <sheetData sheetId="4131"/>
      <sheetData sheetId="4132"/>
      <sheetData sheetId="4133"/>
      <sheetData sheetId="4134"/>
      <sheetData sheetId="4135"/>
      <sheetData sheetId="4136"/>
      <sheetData sheetId="4137"/>
      <sheetData sheetId="4138"/>
      <sheetData sheetId="4139"/>
      <sheetData sheetId="4140"/>
      <sheetData sheetId="4141"/>
      <sheetData sheetId="4142"/>
      <sheetData sheetId="4143">
        <row r="5">
          <cell r="B5" t="str">
            <v>Генеральный список вопросов экспертов в целях подготовки к IPO: Стадия 1</v>
          </cell>
        </row>
      </sheetData>
      <sheetData sheetId="4144" refreshError="1"/>
      <sheetData sheetId="4145"/>
      <sheetData sheetId="4146"/>
      <sheetData sheetId="4147"/>
      <sheetData sheetId="4148"/>
      <sheetData sheetId="4149"/>
      <sheetData sheetId="4150"/>
      <sheetData sheetId="4151"/>
      <sheetData sheetId="4152" refreshError="1"/>
      <sheetData sheetId="4153"/>
      <sheetData sheetId="4154" refreshError="1"/>
      <sheetData sheetId="4155"/>
      <sheetData sheetId="4156" refreshError="1"/>
      <sheetData sheetId="4157"/>
      <sheetData sheetId="4158"/>
      <sheetData sheetId="4159"/>
      <sheetData sheetId="4160"/>
      <sheetData sheetId="4161"/>
      <sheetData sheetId="4162"/>
      <sheetData sheetId="4163"/>
      <sheetData sheetId="4164"/>
      <sheetData sheetId="4165"/>
      <sheetData sheetId="4166"/>
      <sheetData sheetId="4167">
        <row r="105">
          <cell r="E105">
            <v>-769471</v>
          </cell>
        </row>
      </sheetData>
      <sheetData sheetId="4168"/>
      <sheetData sheetId="4169"/>
      <sheetData sheetId="4170"/>
      <sheetData sheetId="4171"/>
      <sheetData sheetId="4172"/>
      <sheetData sheetId="4173"/>
      <sheetData sheetId="4174"/>
      <sheetData sheetId="4175"/>
      <sheetData sheetId="4176"/>
      <sheetData sheetId="4177"/>
      <sheetData sheetId="4178"/>
      <sheetData sheetId="4179"/>
      <sheetData sheetId="4180"/>
      <sheetData sheetId="4181"/>
      <sheetData sheetId="4182"/>
      <sheetData sheetId="4183">
        <row r="5">
          <cell r="B5" t="str">
            <v>Генеральный список вопросов экспертов в целях подготовки к IPO: Стадия 1</v>
          </cell>
        </row>
      </sheetData>
      <sheetData sheetId="4184"/>
      <sheetData sheetId="4185" refreshError="1"/>
      <sheetData sheetId="4186" refreshError="1"/>
      <sheetData sheetId="4187" refreshError="1"/>
      <sheetData sheetId="4188" refreshError="1"/>
      <sheetData sheetId="4189" refreshError="1"/>
      <sheetData sheetId="4190" refreshError="1"/>
      <sheetData sheetId="4191" refreshError="1"/>
      <sheetData sheetId="4192" refreshError="1"/>
      <sheetData sheetId="4193" refreshError="1"/>
      <sheetData sheetId="4194" refreshError="1"/>
      <sheetData sheetId="4195" refreshError="1"/>
      <sheetData sheetId="4196" refreshError="1"/>
      <sheetData sheetId="4197" refreshError="1"/>
      <sheetData sheetId="4198" refreshError="1"/>
      <sheetData sheetId="4199" refreshError="1"/>
      <sheetData sheetId="4200" refreshError="1"/>
      <sheetData sheetId="4201" refreshError="1"/>
      <sheetData sheetId="4202" refreshError="1"/>
      <sheetData sheetId="4203" refreshError="1"/>
      <sheetData sheetId="4204"/>
      <sheetData sheetId="4205"/>
      <sheetData sheetId="4206">
        <row r="105">
          <cell r="E105">
            <v>-769471</v>
          </cell>
        </row>
      </sheetData>
      <sheetData sheetId="4207"/>
      <sheetData sheetId="4208"/>
      <sheetData sheetId="4209"/>
      <sheetData sheetId="4210"/>
      <sheetData sheetId="4211"/>
      <sheetData sheetId="4212"/>
      <sheetData sheetId="4213"/>
      <sheetData sheetId="4214"/>
      <sheetData sheetId="4215"/>
      <sheetData sheetId="4216"/>
      <sheetData sheetId="4217"/>
      <sheetData sheetId="4218"/>
      <sheetData sheetId="4219"/>
      <sheetData sheetId="4220"/>
      <sheetData sheetId="4221"/>
      <sheetData sheetId="4222"/>
      <sheetData sheetId="4223"/>
      <sheetData sheetId="4224"/>
      <sheetData sheetId="4225"/>
      <sheetData sheetId="4226"/>
      <sheetData sheetId="4227"/>
      <sheetData sheetId="4228"/>
      <sheetData sheetId="4229"/>
      <sheetData sheetId="4230"/>
      <sheetData sheetId="4231"/>
      <sheetData sheetId="4232"/>
      <sheetData sheetId="4233"/>
      <sheetData sheetId="4234"/>
      <sheetData sheetId="4235"/>
      <sheetData sheetId="4236"/>
      <sheetData sheetId="4237">
        <row r="3">
          <cell r="A3">
            <v>101</v>
          </cell>
        </row>
      </sheetData>
      <sheetData sheetId="4238"/>
      <sheetData sheetId="4239" refreshError="1"/>
      <sheetData sheetId="4240" refreshError="1"/>
      <sheetData sheetId="4241"/>
      <sheetData sheetId="4242"/>
      <sheetData sheetId="4243"/>
      <sheetData sheetId="4244"/>
      <sheetData sheetId="4245">
        <row r="105">
          <cell r="E105">
            <v>-769471</v>
          </cell>
        </row>
      </sheetData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/>
      <sheetData sheetId="4255"/>
      <sheetData sheetId="4256" refreshError="1"/>
      <sheetData sheetId="4257" refreshError="1"/>
      <sheetData sheetId="4258" refreshError="1"/>
      <sheetData sheetId="4259" refreshError="1"/>
      <sheetData sheetId="4260" refreshError="1"/>
      <sheetData sheetId="4261" refreshError="1"/>
      <sheetData sheetId="4262" refreshError="1"/>
      <sheetData sheetId="4263"/>
      <sheetData sheetId="4264"/>
      <sheetData sheetId="4265" refreshError="1"/>
      <sheetData sheetId="4266" refreshError="1"/>
      <sheetData sheetId="4267" refreshError="1"/>
      <sheetData sheetId="4268" refreshError="1"/>
      <sheetData sheetId="4269" refreshError="1"/>
      <sheetData sheetId="4270" refreshError="1"/>
      <sheetData sheetId="4271" refreshError="1"/>
      <sheetData sheetId="4272" refreshError="1"/>
      <sheetData sheetId="4273" refreshError="1"/>
      <sheetData sheetId="4274"/>
      <sheetData sheetId="4275"/>
      <sheetData sheetId="4276" refreshError="1"/>
      <sheetData sheetId="4277" refreshError="1"/>
      <sheetData sheetId="4278" refreshError="1"/>
      <sheetData sheetId="4279" refreshError="1"/>
      <sheetData sheetId="4280" refreshError="1"/>
      <sheetData sheetId="4281" refreshError="1"/>
      <sheetData sheetId="4282"/>
      <sheetData sheetId="4283" refreshError="1"/>
      <sheetData sheetId="4284" refreshError="1"/>
      <sheetData sheetId="4285" refreshError="1"/>
      <sheetData sheetId="4286" refreshError="1"/>
      <sheetData sheetId="4287" refreshError="1"/>
      <sheetData sheetId="4288" refreshError="1"/>
      <sheetData sheetId="4289" refreshError="1"/>
      <sheetData sheetId="4290" refreshError="1"/>
      <sheetData sheetId="4291" refreshError="1"/>
      <sheetData sheetId="4292" refreshError="1"/>
      <sheetData sheetId="4293" refreshError="1"/>
      <sheetData sheetId="4294" refreshError="1"/>
      <sheetData sheetId="4295" refreshError="1"/>
      <sheetData sheetId="4296" refreshError="1"/>
      <sheetData sheetId="4297" refreshError="1"/>
      <sheetData sheetId="4298" refreshError="1"/>
      <sheetData sheetId="4299" refreshError="1"/>
      <sheetData sheetId="4300" refreshError="1"/>
      <sheetData sheetId="4301" refreshError="1"/>
      <sheetData sheetId="4302" refreshError="1"/>
      <sheetData sheetId="4303" refreshError="1"/>
      <sheetData sheetId="4304"/>
      <sheetData sheetId="4305"/>
      <sheetData sheetId="4306"/>
      <sheetData sheetId="4307" refreshError="1"/>
      <sheetData sheetId="4308" refreshError="1"/>
      <sheetData sheetId="4309"/>
      <sheetData sheetId="4310"/>
      <sheetData sheetId="4311" refreshError="1"/>
      <sheetData sheetId="4312" refreshError="1"/>
      <sheetData sheetId="4313" refreshError="1"/>
      <sheetData sheetId="4314" refreshError="1"/>
      <sheetData sheetId="4315" refreshError="1"/>
      <sheetData sheetId="4316"/>
      <sheetData sheetId="4317"/>
      <sheetData sheetId="4318">
        <row r="2">
          <cell r="C2">
            <v>128</v>
          </cell>
        </row>
      </sheetData>
      <sheetData sheetId="4319"/>
      <sheetData sheetId="4320"/>
      <sheetData sheetId="4321"/>
      <sheetData sheetId="4322"/>
      <sheetData sheetId="4323"/>
      <sheetData sheetId="4324"/>
      <sheetData sheetId="4325"/>
      <sheetData sheetId="4326"/>
      <sheetData sheetId="4327"/>
      <sheetData sheetId="4328" refreshError="1"/>
      <sheetData sheetId="4329" refreshError="1"/>
      <sheetData sheetId="4330" refreshError="1"/>
      <sheetData sheetId="4331" refreshError="1"/>
      <sheetData sheetId="4332" refreshError="1"/>
      <sheetData sheetId="4333" refreshError="1"/>
      <sheetData sheetId="4334" refreshError="1"/>
      <sheetData sheetId="4335" refreshError="1"/>
      <sheetData sheetId="4336" refreshError="1"/>
      <sheetData sheetId="4337" refreshError="1"/>
      <sheetData sheetId="4338" refreshError="1"/>
      <sheetData sheetId="4339" refreshError="1"/>
      <sheetData sheetId="4340" refreshError="1"/>
      <sheetData sheetId="4341" refreshError="1"/>
      <sheetData sheetId="4342" refreshError="1"/>
      <sheetData sheetId="4343" refreshError="1"/>
      <sheetData sheetId="4344" refreshError="1"/>
      <sheetData sheetId="4345" refreshError="1"/>
      <sheetData sheetId="4346" refreshError="1"/>
      <sheetData sheetId="4347" refreshError="1"/>
      <sheetData sheetId="4348" refreshError="1"/>
      <sheetData sheetId="4349" refreshError="1"/>
      <sheetData sheetId="4350" refreshError="1"/>
      <sheetData sheetId="4351" refreshError="1"/>
      <sheetData sheetId="4352" refreshError="1"/>
      <sheetData sheetId="4353" refreshError="1"/>
      <sheetData sheetId="4354" refreshError="1"/>
      <sheetData sheetId="4355" refreshError="1"/>
      <sheetData sheetId="4356" refreshError="1"/>
      <sheetData sheetId="4357" refreshError="1"/>
      <sheetData sheetId="4358" refreshError="1"/>
      <sheetData sheetId="4359" refreshError="1"/>
      <sheetData sheetId="4360" refreshError="1"/>
      <sheetData sheetId="4361" refreshError="1"/>
      <sheetData sheetId="4362" refreshError="1"/>
      <sheetData sheetId="4363" refreshError="1"/>
      <sheetData sheetId="4364" refreshError="1"/>
      <sheetData sheetId="4365" refreshError="1"/>
      <sheetData sheetId="4366" refreshError="1"/>
      <sheetData sheetId="4367" refreshError="1"/>
      <sheetData sheetId="4368" refreshError="1"/>
      <sheetData sheetId="4369" refreshError="1"/>
      <sheetData sheetId="4370" refreshError="1"/>
      <sheetData sheetId="4371" refreshError="1"/>
      <sheetData sheetId="4372" refreshError="1"/>
      <sheetData sheetId="4373" refreshError="1"/>
      <sheetData sheetId="4374" refreshError="1"/>
      <sheetData sheetId="4375" refreshError="1"/>
      <sheetData sheetId="4376" refreshError="1"/>
      <sheetData sheetId="4377" refreshError="1"/>
      <sheetData sheetId="4378" refreshError="1"/>
      <sheetData sheetId="4379" refreshError="1"/>
      <sheetData sheetId="4380" refreshError="1"/>
      <sheetData sheetId="4381"/>
      <sheetData sheetId="4382"/>
      <sheetData sheetId="4383" refreshError="1"/>
      <sheetData sheetId="4384" refreshError="1"/>
      <sheetData sheetId="4385" refreshError="1"/>
      <sheetData sheetId="4386" refreshError="1"/>
      <sheetData sheetId="4387"/>
      <sheetData sheetId="4388"/>
      <sheetData sheetId="4389"/>
      <sheetData sheetId="4390"/>
      <sheetData sheetId="4391"/>
      <sheetData sheetId="4392"/>
      <sheetData sheetId="4393"/>
      <sheetData sheetId="4394"/>
      <sheetData sheetId="4395"/>
      <sheetData sheetId="4396">
        <row r="1">
          <cell r="B1" t="str">
            <v>Инвентарный номер</v>
          </cell>
        </row>
      </sheetData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/>
      <sheetData sheetId="4408"/>
      <sheetData sheetId="4409"/>
      <sheetData sheetId="4410"/>
      <sheetData sheetId="4411"/>
      <sheetData sheetId="4412"/>
      <sheetData sheetId="4413"/>
      <sheetData sheetId="4414"/>
      <sheetData sheetId="4415"/>
      <sheetData sheetId="4416"/>
      <sheetData sheetId="4417"/>
      <sheetData sheetId="4418"/>
      <sheetData sheetId="4419"/>
      <sheetData sheetId="4420"/>
      <sheetData sheetId="4421"/>
      <sheetData sheetId="4422">
        <row r="7">
          <cell r="C7">
            <v>0.18</v>
          </cell>
        </row>
      </sheetData>
      <sheetData sheetId="4423"/>
      <sheetData sheetId="4424"/>
      <sheetData sheetId="4425"/>
      <sheetData sheetId="4426"/>
      <sheetData sheetId="4427"/>
      <sheetData sheetId="4428"/>
      <sheetData sheetId="4429"/>
      <sheetData sheetId="4430"/>
      <sheetData sheetId="4431"/>
      <sheetData sheetId="4432"/>
      <sheetData sheetId="4433"/>
      <sheetData sheetId="4434"/>
      <sheetData sheetId="4435">
        <row r="28">
          <cell r="N28">
            <v>1.27</v>
          </cell>
        </row>
      </sheetData>
      <sheetData sheetId="4436"/>
      <sheetData sheetId="4437"/>
      <sheetData sheetId="4438"/>
      <sheetData sheetId="4439">
        <row r="40">
          <cell r="C40">
            <v>0</v>
          </cell>
        </row>
      </sheetData>
      <sheetData sheetId="4440"/>
      <sheetData sheetId="4441"/>
      <sheetData sheetId="4442"/>
      <sheetData sheetId="4443"/>
      <sheetData sheetId="4444"/>
      <sheetData sheetId="4445"/>
      <sheetData sheetId="4446"/>
      <sheetData sheetId="4447"/>
      <sheetData sheetId="4448"/>
      <sheetData sheetId="4449"/>
      <sheetData sheetId="4450"/>
      <sheetData sheetId="4451"/>
      <sheetData sheetId="4452"/>
      <sheetData sheetId="4453"/>
      <sheetData sheetId="4454"/>
      <sheetData sheetId="4455"/>
      <sheetData sheetId="4456" refreshError="1"/>
      <sheetData sheetId="4457" refreshError="1"/>
      <sheetData sheetId="4458" refreshError="1"/>
      <sheetData sheetId="4459" refreshError="1"/>
      <sheetData sheetId="4460" refreshError="1"/>
      <sheetData sheetId="4461" refreshError="1"/>
      <sheetData sheetId="4462" refreshError="1"/>
      <sheetData sheetId="4463" refreshError="1"/>
      <sheetData sheetId="4464" refreshError="1"/>
      <sheetData sheetId="4465" refreshError="1"/>
      <sheetData sheetId="4466" refreshError="1"/>
      <sheetData sheetId="4467" refreshError="1"/>
      <sheetData sheetId="4468" refreshError="1"/>
      <sheetData sheetId="4469" refreshError="1"/>
      <sheetData sheetId="4470" refreshError="1"/>
      <sheetData sheetId="4471" refreshError="1"/>
      <sheetData sheetId="4472" refreshError="1"/>
      <sheetData sheetId="4473" refreshError="1"/>
      <sheetData sheetId="4474" refreshError="1"/>
      <sheetData sheetId="4475" refreshError="1"/>
      <sheetData sheetId="4476" refreshError="1"/>
      <sheetData sheetId="4477" refreshError="1"/>
      <sheetData sheetId="4478"/>
      <sheetData sheetId="4479"/>
      <sheetData sheetId="4480"/>
      <sheetData sheetId="4481"/>
      <sheetData sheetId="4482"/>
      <sheetData sheetId="4483"/>
      <sheetData sheetId="4484"/>
      <sheetData sheetId="4485"/>
      <sheetData sheetId="4486"/>
      <sheetData sheetId="4487"/>
      <sheetData sheetId="4488"/>
      <sheetData sheetId="4489"/>
      <sheetData sheetId="4490"/>
      <sheetData sheetId="4491"/>
      <sheetData sheetId="4492"/>
      <sheetData sheetId="4493"/>
      <sheetData sheetId="4494"/>
      <sheetData sheetId="4495"/>
      <sheetData sheetId="4496"/>
      <sheetData sheetId="4497"/>
      <sheetData sheetId="4498"/>
      <sheetData sheetId="4499"/>
      <sheetData sheetId="4500"/>
      <sheetData sheetId="4501"/>
      <sheetData sheetId="4502"/>
      <sheetData sheetId="4503"/>
      <sheetData sheetId="4504"/>
      <sheetData sheetId="4505"/>
      <sheetData sheetId="4506"/>
      <sheetData sheetId="4507"/>
      <sheetData sheetId="4508"/>
      <sheetData sheetId="4509"/>
      <sheetData sheetId="4510"/>
      <sheetData sheetId="4511"/>
      <sheetData sheetId="4512"/>
      <sheetData sheetId="4513"/>
      <sheetData sheetId="4514"/>
      <sheetData sheetId="4515"/>
      <sheetData sheetId="4516"/>
      <sheetData sheetId="4517"/>
      <sheetData sheetId="4518"/>
      <sheetData sheetId="4519"/>
      <sheetData sheetId="4520"/>
      <sheetData sheetId="4521"/>
      <sheetData sheetId="4522"/>
      <sheetData sheetId="4523"/>
      <sheetData sheetId="4524"/>
      <sheetData sheetId="4525"/>
      <sheetData sheetId="4526"/>
      <sheetData sheetId="4527"/>
      <sheetData sheetId="4528"/>
      <sheetData sheetId="4529"/>
      <sheetData sheetId="4530"/>
      <sheetData sheetId="4531"/>
      <sheetData sheetId="4532"/>
      <sheetData sheetId="4533"/>
      <sheetData sheetId="4534"/>
      <sheetData sheetId="4535"/>
      <sheetData sheetId="4536"/>
      <sheetData sheetId="4537"/>
      <sheetData sheetId="4538"/>
      <sheetData sheetId="4539">
        <row r="7">
          <cell r="C7">
            <v>0.18</v>
          </cell>
        </row>
      </sheetData>
      <sheetData sheetId="4540"/>
      <sheetData sheetId="4541"/>
      <sheetData sheetId="4542"/>
      <sheetData sheetId="4543"/>
      <sheetData sheetId="4544" refreshError="1"/>
      <sheetData sheetId="4545" refreshError="1"/>
      <sheetData sheetId="4546" refreshError="1"/>
      <sheetData sheetId="4547" refreshError="1"/>
      <sheetData sheetId="4548" refreshError="1"/>
      <sheetData sheetId="4549" refreshError="1"/>
      <sheetData sheetId="4550" refreshError="1"/>
      <sheetData sheetId="4551" refreshError="1"/>
      <sheetData sheetId="4552" refreshError="1"/>
      <sheetData sheetId="4553" refreshError="1"/>
      <sheetData sheetId="4554" refreshError="1"/>
      <sheetData sheetId="4555" refreshError="1"/>
      <sheetData sheetId="4556" refreshError="1"/>
      <sheetData sheetId="4557" refreshError="1"/>
      <sheetData sheetId="4558" refreshError="1"/>
      <sheetData sheetId="4559" refreshError="1"/>
      <sheetData sheetId="4560" refreshError="1"/>
      <sheetData sheetId="4561" refreshError="1"/>
      <sheetData sheetId="4562" refreshError="1"/>
      <sheetData sheetId="4563" refreshError="1"/>
      <sheetData sheetId="4564" refreshError="1"/>
      <sheetData sheetId="4565" refreshError="1"/>
      <sheetData sheetId="4566" refreshError="1"/>
      <sheetData sheetId="4567" refreshError="1"/>
      <sheetData sheetId="4568" refreshError="1"/>
      <sheetData sheetId="4569" refreshError="1"/>
      <sheetData sheetId="4570" refreshError="1"/>
      <sheetData sheetId="4571" refreshError="1"/>
      <sheetData sheetId="4572" refreshError="1"/>
      <sheetData sheetId="4573" refreshError="1"/>
      <sheetData sheetId="4574" refreshError="1"/>
      <sheetData sheetId="4575" refreshError="1"/>
      <sheetData sheetId="4576" refreshError="1"/>
      <sheetData sheetId="4577" refreshError="1"/>
      <sheetData sheetId="4578" refreshError="1"/>
      <sheetData sheetId="4579" refreshError="1"/>
      <sheetData sheetId="4580" refreshError="1"/>
      <sheetData sheetId="4581" refreshError="1"/>
      <sheetData sheetId="4582" refreshError="1"/>
      <sheetData sheetId="4583" refreshError="1"/>
      <sheetData sheetId="4584" refreshError="1"/>
      <sheetData sheetId="4585" refreshError="1"/>
      <sheetData sheetId="4586" refreshError="1"/>
      <sheetData sheetId="4587" refreshError="1"/>
      <sheetData sheetId="4588" refreshError="1"/>
      <sheetData sheetId="4589" refreshError="1"/>
      <sheetData sheetId="4590" refreshError="1"/>
      <sheetData sheetId="4591" refreshError="1"/>
      <sheetData sheetId="4592" refreshError="1"/>
      <sheetData sheetId="4593" refreshError="1"/>
      <sheetData sheetId="4594" refreshError="1"/>
      <sheetData sheetId="4595" refreshError="1"/>
      <sheetData sheetId="4596" refreshError="1"/>
      <sheetData sheetId="4597" refreshError="1"/>
      <sheetData sheetId="4598" refreshError="1"/>
      <sheetData sheetId="4599" refreshError="1"/>
      <sheetData sheetId="4600" refreshError="1"/>
      <sheetData sheetId="4601" refreshError="1"/>
      <sheetData sheetId="4602" refreshError="1"/>
      <sheetData sheetId="4603" refreshError="1"/>
      <sheetData sheetId="4604" refreshError="1"/>
      <sheetData sheetId="4605" refreshError="1"/>
      <sheetData sheetId="4606" refreshError="1"/>
      <sheetData sheetId="4607" refreshError="1"/>
      <sheetData sheetId="4608" refreshError="1"/>
      <sheetData sheetId="4609" refreshError="1"/>
      <sheetData sheetId="4610" refreshError="1"/>
      <sheetData sheetId="4611" refreshError="1"/>
      <sheetData sheetId="4612" refreshError="1"/>
      <sheetData sheetId="4613" refreshError="1"/>
      <sheetData sheetId="4614" refreshError="1"/>
      <sheetData sheetId="4615" refreshError="1"/>
      <sheetData sheetId="4616" refreshError="1"/>
      <sheetData sheetId="4617" refreshError="1"/>
      <sheetData sheetId="4618" refreshError="1"/>
      <sheetData sheetId="4619" refreshError="1"/>
      <sheetData sheetId="4620" refreshError="1"/>
      <sheetData sheetId="4621" refreshError="1"/>
      <sheetData sheetId="4622" refreshError="1"/>
      <sheetData sheetId="4623" refreshError="1"/>
      <sheetData sheetId="4624" refreshError="1"/>
      <sheetData sheetId="4625" refreshError="1"/>
      <sheetData sheetId="4626" refreshError="1"/>
      <sheetData sheetId="4627" refreshError="1"/>
      <sheetData sheetId="4628" refreshError="1"/>
      <sheetData sheetId="4629"/>
      <sheetData sheetId="4630" refreshError="1"/>
      <sheetData sheetId="4631" refreshError="1"/>
      <sheetData sheetId="4632" refreshError="1"/>
      <sheetData sheetId="4633" refreshError="1"/>
      <sheetData sheetId="4634" refreshError="1"/>
      <sheetData sheetId="4635" refreshError="1"/>
      <sheetData sheetId="4636" refreshError="1"/>
      <sheetData sheetId="4637" refreshError="1"/>
      <sheetData sheetId="4638" refreshError="1"/>
      <sheetData sheetId="4639" refreshError="1"/>
      <sheetData sheetId="4640" refreshError="1"/>
      <sheetData sheetId="4641" refreshError="1"/>
      <sheetData sheetId="4642" refreshError="1"/>
      <sheetData sheetId="4643" refreshError="1"/>
      <sheetData sheetId="4644" refreshError="1"/>
      <sheetData sheetId="4645" refreshError="1"/>
      <sheetData sheetId="4646" refreshError="1"/>
      <sheetData sheetId="4647" refreshError="1"/>
      <sheetData sheetId="4648" refreshError="1"/>
      <sheetData sheetId="4649" refreshError="1"/>
      <sheetData sheetId="4650" refreshError="1"/>
      <sheetData sheetId="4651" refreshError="1"/>
      <sheetData sheetId="4652" refreshError="1"/>
      <sheetData sheetId="4653" refreshError="1"/>
      <sheetData sheetId="4654" refreshError="1"/>
      <sheetData sheetId="4655" refreshError="1"/>
      <sheetData sheetId="4656" refreshError="1"/>
      <sheetData sheetId="4657" refreshError="1"/>
      <sheetData sheetId="4658" refreshError="1"/>
      <sheetData sheetId="4659" refreshError="1"/>
      <sheetData sheetId="4660" refreshError="1"/>
      <sheetData sheetId="4661" refreshError="1"/>
      <sheetData sheetId="4662" refreshError="1"/>
      <sheetData sheetId="4663" refreshError="1"/>
      <sheetData sheetId="4664" refreshError="1"/>
      <sheetData sheetId="4665" refreshError="1"/>
      <sheetData sheetId="4666" refreshError="1"/>
      <sheetData sheetId="4667" refreshError="1"/>
      <sheetData sheetId="4668" refreshError="1"/>
      <sheetData sheetId="4669" refreshError="1"/>
      <sheetData sheetId="4670" refreshError="1"/>
      <sheetData sheetId="4671" refreshError="1"/>
      <sheetData sheetId="4672" refreshError="1"/>
      <sheetData sheetId="4673" refreshError="1"/>
      <sheetData sheetId="4674" refreshError="1"/>
      <sheetData sheetId="4675" refreshError="1"/>
      <sheetData sheetId="4676" refreshError="1"/>
      <sheetData sheetId="4677" refreshError="1"/>
      <sheetData sheetId="4678" refreshError="1"/>
      <sheetData sheetId="4679" refreshError="1"/>
      <sheetData sheetId="4680" refreshError="1"/>
      <sheetData sheetId="4681" refreshError="1"/>
      <sheetData sheetId="4682" refreshError="1"/>
      <sheetData sheetId="4683" refreshError="1"/>
      <sheetData sheetId="4684" refreshError="1"/>
      <sheetData sheetId="4685" refreshError="1"/>
      <sheetData sheetId="4686" refreshError="1"/>
      <sheetData sheetId="4687" refreshError="1"/>
      <sheetData sheetId="4688" refreshError="1"/>
      <sheetData sheetId="4689" refreshError="1"/>
      <sheetData sheetId="4690" refreshError="1"/>
      <sheetData sheetId="4691" refreshError="1"/>
      <sheetData sheetId="4692" refreshError="1"/>
      <sheetData sheetId="4693" refreshError="1"/>
      <sheetData sheetId="4694" refreshError="1"/>
      <sheetData sheetId="4695" refreshError="1"/>
      <sheetData sheetId="4696" refreshError="1"/>
      <sheetData sheetId="4697" refreshError="1"/>
      <sheetData sheetId="4698" refreshError="1"/>
      <sheetData sheetId="4699" refreshError="1"/>
      <sheetData sheetId="4700" refreshError="1"/>
      <sheetData sheetId="4701" refreshError="1"/>
      <sheetData sheetId="4702" refreshError="1"/>
      <sheetData sheetId="4703" refreshError="1"/>
      <sheetData sheetId="4704" refreshError="1"/>
      <sheetData sheetId="4705" refreshError="1"/>
      <sheetData sheetId="4706" refreshError="1"/>
      <sheetData sheetId="4707" refreshError="1"/>
      <sheetData sheetId="4708" refreshError="1"/>
      <sheetData sheetId="4709" refreshError="1"/>
      <sheetData sheetId="4710" refreshError="1"/>
      <sheetData sheetId="4711" refreshError="1"/>
      <sheetData sheetId="4712" refreshError="1"/>
      <sheetData sheetId="4713" refreshError="1"/>
      <sheetData sheetId="4714" refreshError="1"/>
      <sheetData sheetId="4715" refreshError="1"/>
      <sheetData sheetId="4716" refreshError="1"/>
      <sheetData sheetId="4717" refreshError="1"/>
      <sheetData sheetId="4718" refreshError="1"/>
      <sheetData sheetId="4719" refreshError="1"/>
      <sheetData sheetId="4720" refreshError="1"/>
      <sheetData sheetId="4721" refreshError="1"/>
      <sheetData sheetId="4722" refreshError="1"/>
      <sheetData sheetId="4723" refreshError="1"/>
      <sheetData sheetId="4724" refreshError="1"/>
      <sheetData sheetId="4725" refreshError="1"/>
      <sheetData sheetId="4726" refreshError="1"/>
      <sheetData sheetId="4727" refreshError="1"/>
      <sheetData sheetId="4728" refreshError="1"/>
      <sheetData sheetId="4729" refreshError="1"/>
      <sheetData sheetId="4730" refreshError="1"/>
      <sheetData sheetId="4731" refreshError="1"/>
      <sheetData sheetId="4732" refreshError="1"/>
      <sheetData sheetId="4733" refreshError="1"/>
      <sheetData sheetId="4734" refreshError="1"/>
      <sheetData sheetId="4735" refreshError="1"/>
      <sheetData sheetId="4736" refreshError="1"/>
      <sheetData sheetId="4737" refreshError="1"/>
      <sheetData sheetId="4738" refreshError="1"/>
      <sheetData sheetId="4739" refreshError="1"/>
      <sheetData sheetId="4740" refreshError="1"/>
      <sheetData sheetId="4741" refreshError="1"/>
      <sheetData sheetId="4742" refreshError="1"/>
      <sheetData sheetId="4743" refreshError="1"/>
      <sheetData sheetId="4744" refreshError="1"/>
      <sheetData sheetId="4745" refreshError="1"/>
      <sheetData sheetId="4746" refreshError="1"/>
      <sheetData sheetId="4747" refreshError="1"/>
      <sheetData sheetId="4748" refreshError="1"/>
      <sheetData sheetId="4749" refreshError="1"/>
      <sheetData sheetId="4750" refreshError="1"/>
      <sheetData sheetId="4751" refreshError="1"/>
      <sheetData sheetId="4752" refreshError="1"/>
      <sheetData sheetId="4753" refreshError="1"/>
      <sheetData sheetId="4754" refreshError="1"/>
      <sheetData sheetId="4755" refreshError="1"/>
      <sheetData sheetId="475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theme="0"/>
  </sheetPr>
  <dimension ref="A3:J56"/>
  <sheetViews>
    <sheetView zoomScaleNormal="100" zoomScaleSheetLayoutView="100" workbookViewId="0">
      <selection activeCell="U35" sqref="U35"/>
    </sheetView>
  </sheetViews>
  <sheetFormatPr defaultColWidth="9.140625" defaultRowHeight="12.75"/>
  <cols>
    <col min="1" max="1" width="4.42578125" style="88" customWidth="1"/>
    <col min="2" max="2" width="29.140625" style="88" customWidth="1"/>
    <col min="3" max="3" width="11.28515625" style="88" customWidth="1"/>
    <col min="4" max="4" width="12" style="88" customWidth="1"/>
    <col min="5" max="5" width="13.42578125" style="104" customWidth="1"/>
    <col min="6" max="6" width="10.42578125" style="104" hidden="1" customWidth="1"/>
    <col min="7" max="7" width="11.85546875" style="88" customWidth="1"/>
    <col min="8" max="8" width="10.28515625" style="76" customWidth="1"/>
    <col min="9" max="9" width="13.140625" style="88" customWidth="1"/>
    <col min="10" max="16384" width="9.140625" style="88"/>
  </cols>
  <sheetData>
    <row r="3" spans="1:10" ht="15" customHeight="1">
      <c r="B3" s="316" t="s">
        <v>28</v>
      </c>
      <c r="C3" s="316"/>
      <c r="D3" s="316"/>
      <c r="E3" s="316"/>
      <c r="F3" s="316"/>
      <c r="G3" s="316"/>
      <c r="H3" s="126"/>
    </row>
    <row r="4" spans="1:10" ht="15" customHeight="1">
      <c r="B4" s="317" t="s">
        <v>37</v>
      </c>
      <c r="C4" s="317"/>
      <c r="D4" s="317"/>
      <c r="E4" s="317"/>
      <c r="F4" s="317"/>
      <c r="G4" s="317"/>
      <c r="H4" s="117"/>
    </row>
    <row r="5" spans="1:10">
      <c r="B5" s="89"/>
      <c r="C5" s="89"/>
      <c r="D5" s="89"/>
      <c r="E5" s="89"/>
      <c r="F5" s="89"/>
    </row>
    <row r="6" spans="1:10">
      <c r="C6" s="90"/>
      <c r="D6" s="90"/>
      <c r="G6" s="90" t="s">
        <v>0</v>
      </c>
    </row>
    <row r="7" spans="1:10" ht="15.75" customHeight="1">
      <c r="A7" s="318"/>
      <c r="B7" s="318" t="s">
        <v>1</v>
      </c>
      <c r="C7" s="319" t="s">
        <v>35</v>
      </c>
      <c r="D7" s="320" t="s">
        <v>23</v>
      </c>
      <c r="E7" s="319" t="s">
        <v>24</v>
      </c>
      <c r="F7" s="73"/>
      <c r="G7" s="320" t="s">
        <v>25</v>
      </c>
      <c r="H7" s="322"/>
    </row>
    <row r="8" spans="1:10" ht="51.75" customHeight="1">
      <c r="A8" s="318"/>
      <c r="B8" s="318"/>
      <c r="C8" s="319"/>
      <c r="D8" s="321"/>
      <c r="E8" s="319"/>
      <c r="F8" s="73" t="s">
        <v>23</v>
      </c>
      <c r="G8" s="321"/>
      <c r="H8" s="322"/>
    </row>
    <row r="9" spans="1:10" s="95" customFormat="1">
      <c r="A9" s="74">
        <v>1</v>
      </c>
      <c r="B9" s="84" t="s">
        <v>2</v>
      </c>
      <c r="C9" s="93">
        <v>5928</v>
      </c>
      <c r="D9" s="75"/>
      <c r="E9" s="75">
        <v>0</v>
      </c>
      <c r="F9" s="75"/>
      <c r="G9" s="75">
        <f>C9-E9</f>
        <v>5928</v>
      </c>
      <c r="H9" s="69"/>
    </row>
    <row r="10" spans="1:10" s="95" customFormat="1">
      <c r="A10" s="74">
        <v>2</v>
      </c>
      <c r="B10" s="96" t="s">
        <v>3</v>
      </c>
      <c r="C10" s="93">
        <f>C13+C14+C15+C16+C18+C19+C20+C21</f>
        <v>5928</v>
      </c>
      <c r="D10" s="75"/>
      <c r="E10" s="75">
        <f>E13+E14+E15+E16+E18+E19+E21+E20</f>
        <v>0</v>
      </c>
      <c r="F10" s="75">
        <f>F13+F14+F15+F16+F18+F19+F21+F20</f>
        <v>0</v>
      </c>
      <c r="G10" s="75">
        <f t="shared" ref="G10:G20" si="0">C10-E10</f>
        <v>5928</v>
      </c>
      <c r="H10" s="71"/>
      <c r="I10" s="94"/>
    </row>
    <row r="11" spans="1:10">
      <c r="A11" s="74">
        <v>3</v>
      </c>
      <c r="B11" s="97" t="s">
        <v>4</v>
      </c>
      <c r="C11" s="64">
        <f>C9-C10</f>
        <v>0</v>
      </c>
      <c r="D11" s="64"/>
      <c r="E11" s="81">
        <f>E9-E10</f>
        <v>0</v>
      </c>
      <c r="F11" s="81"/>
      <c r="G11" s="75"/>
      <c r="H11" s="314"/>
    </row>
    <row r="12" spans="1:10" ht="12.75" customHeight="1">
      <c r="A12" s="84" t="s">
        <v>5</v>
      </c>
      <c r="B12" s="84"/>
      <c r="C12" s="77"/>
      <c r="D12" s="77"/>
      <c r="E12" s="99"/>
      <c r="F12" s="99"/>
      <c r="G12" s="75"/>
      <c r="H12" s="314"/>
      <c r="I12" s="78"/>
      <c r="J12" s="76"/>
    </row>
    <row r="13" spans="1:10" ht="19.5" customHeight="1">
      <c r="A13" s="79" t="s">
        <v>17</v>
      </c>
      <c r="B13" s="132" t="s">
        <v>6</v>
      </c>
      <c r="C13" s="27">
        <v>4955</v>
      </c>
      <c r="D13" s="27"/>
      <c r="E13" s="27"/>
      <c r="F13" s="27"/>
      <c r="G13" s="30">
        <f t="shared" si="0"/>
        <v>4955</v>
      </c>
      <c r="H13" s="82"/>
      <c r="I13" s="49"/>
      <c r="J13" s="49"/>
    </row>
    <row r="14" spans="1:10" ht="15">
      <c r="A14" s="79" t="s">
        <v>21</v>
      </c>
      <c r="B14" s="132" t="s">
        <v>7</v>
      </c>
      <c r="C14" s="27">
        <v>267.60000000000002</v>
      </c>
      <c r="D14" s="27"/>
      <c r="E14" s="27"/>
      <c r="F14" s="27"/>
      <c r="G14" s="30">
        <f t="shared" si="0"/>
        <v>267.60000000000002</v>
      </c>
      <c r="H14" s="83"/>
      <c r="I14" s="82"/>
      <c r="J14" s="76"/>
    </row>
    <row r="15" spans="1:10" ht="15">
      <c r="A15" s="79" t="s">
        <v>22</v>
      </c>
      <c r="B15" s="132" t="s">
        <v>8</v>
      </c>
      <c r="C15" s="27">
        <v>223</v>
      </c>
      <c r="D15" s="27"/>
      <c r="E15" s="27"/>
      <c r="F15" s="27"/>
      <c r="G15" s="30">
        <f t="shared" si="0"/>
        <v>223</v>
      </c>
      <c r="H15" s="83"/>
      <c r="I15" s="82"/>
      <c r="J15" s="76"/>
    </row>
    <row r="16" spans="1:10" ht="15">
      <c r="A16" s="79" t="s">
        <v>15</v>
      </c>
      <c r="B16" s="132" t="s">
        <v>14</v>
      </c>
      <c r="C16" s="27">
        <v>428</v>
      </c>
      <c r="D16" s="27"/>
      <c r="E16" s="27"/>
      <c r="F16" s="27"/>
      <c r="G16" s="30">
        <f t="shared" si="0"/>
        <v>428</v>
      </c>
      <c r="H16" s="83"/>
      <c r="I16" s="82"/>
      <c r="J16" s="76"/>
    </row>
    <row r="17" spans="1:10" ht="18" customHeight="1">
      <c r="A17" s="84" t="s">
        <v>9</v>
      </c>
      <c r="B17" s="132"/>
      <c r="C17" s="27"/>
      <c r="D17" s="115"/>
      <c r="E17" s="27"/>
      <c r="F17" s="27"/>
      <c r="G17" s="127"/>
      <c r="H17" s="85"/>
      <c r="I17" s="86"/>
      <c r="J17" s="76"/>
    </row>
    <row r="18" spans="1:10" ht="18" customHeight="1">
      <c r="A18" s="79" t="s">
        <v>16</v>
      </c>
      <c r="B18" s="136" t="s">
        <v>10</v>
      </c>
      <c r="C18" s="28">
        <v>0</v>
      </c>
      <c r="D18" s="27"/>
      <c r="E18" s="27"/>
      <c r="F18" s="28"/>
      <c r="G18" s="30">
        <f t="shared" si="0"/>
        <v>0</v>
      </c>
      <c r="H18" s="103"/>
    </row>
    <row r="19" spans="1:10" ht="32.25" customHeight="1">
      <c r="A19" s="79" t="s">
        <v>19</v>
      </c>
      <c r="B19" s="133" t="s">
        <v>13</v>
      </c>
      <c r="C19" s="28">
        <v>0</v>
      </c>
      <c r="D19" s="27"/>
      <c r="E19" s="27"/>
      <c r="F19" s="28"/>
      <c r="G19" s="30">
        <f>C19-E19</f>
        <v>0</v>
      </c>
      <c r="H19" s="103"/>
    </row>
    <row r="20" spans="1:10" ht="35.25" customHeight="1">
      <c r="A20" s="79" t="s">
        <v>20</v>
      </c>
      <c r="B20" s="133" t="s">
        <v>11</v>
      </c>
      <c r="C20" s="28">
        <v>0</v>
      </c>
      <c r="D20" s="27"/>
      <c r="E20" s="27"/>
      <c r="F20" s="28"/>
      <c r="G20" s="30">
        <f t="shared" si="0"/>
        <v>0</v>
      </c>
      <c r="H20" s="103"/>
    </row>
    <row r="21" spans="1:10" ht="20.25" customHeight="1">
      <c r="A21" s="79" t="s">
        <v>18</v>
      </c>
      <c r="B21" s="132" t="s">
        <v>12</v>
      </c>
      <c r="C21" s="28">
        <v>54.4</v>
      </c>
      <c r="D21" s="27"/>
      <c r="E21" s="27"/>
      <c r="F21" s="27"/>
      <c r="G21" s="30">
        <f>C21-E21</f>
        <v>54.4</v>
      </c>
      <c r="H21" s="103"/>
    </row>
    <row r="22" spans="1:10" ht="15">
      <c r="B22" s="110"/>
      <c r="H22" s="83"/>
    </row>
    <row r="23" spans="1:10" ht="15">
      <c r="B23" s="110"/>
      <c r="C23" s="110"/>
      <c r="D23" s="110"/>
      <c r="E23" s="138"/>
    </row>
    <row r="24" spans="1:10" ht="17.25" customHeight="1">
      <c r="B24" s="315"/>
      <c r="C24" s="315"/>
      <c r="D24" s="315"/>
      <c r="E24" s="315"/>
      <c r="F24" s="315"/>
      <c r="G24" s="315"/>
    </row>
    <row r="25" spans="1:10" ht="15">
      <c r="B25" s="110"/>
      <c r="C25" s="110"/>
      <c r="D25" s="110"/>
    </row>
    <row r="26" spans="1:10" ht="15">
      <c r="B26" s="110" t="s">
        <v>33</v>
      </c>
      <c r="C26" s="110"/>
      <c r="D26" s="110"/>
    </row>
    <row r="27" spans="1:10" ht="15">
      <c r="B27" s="110"/>
      <c r="C27" s="110"/>
      <c r="D27" s="110"/>
    </row>
    <row r="28" spans="1:10" ht="15">
      <c r="B28" s="110"/>
      <c r="C28" s="110"/>
      <c r="D28" s="110"/>
    </row>
    <row r="29" spans="1:10" ht="15">
      <c r="B29" s="110"/>
      <c r="C29" s="110"/>
      <c r="D29" s="110"/>
    </row>
    <row r="30" spans="1:10" ht="15">
      <c r="B30" s="110"/>
      <c r="C30" s="110"/>
      <c r="D30" s="110"/>
    </row>
    <row r="31" spans="1:10" ht="15">
      <c r="B31" s="110"/>
      <c r="C31" s="110"/>
      <c r="D31" s="110"/>
    </row>
    <row r="32" spans="1:10" ht="13.5" customHeight="1">
      <c r="B32" s="110"/>
      <c r="C32" s="110"/>
      <c r="D32" s="110"/>
    </row>
    <row r="34" spans="1:8">
      <c r="A34" s="76"/>
      <c r="B34" s="76"/>
      <c r="C34" s="76"/>
      <c r="D34" s="76"/>
      <c r="E34" s="91"/>
      <c r="F34" s="91"/>
      <c r="G34" s="76"/>
    </row>
    <row r="35" spans="1:8">
      <c r="A35" s="76"/>
      <c r="B35" s="76"/>
      <c r="C35" s="76"/>
      <c r="D35" s="76"/>
      <c r="E35" s="91"/>
      <c r="F35" s="91"/>
      <c r="G35" s="76"/>
    </row>
    <row r="36" spans="1:8">
      <c r="A36" s="76"/>
      <c r="B36" s="76"/>
      <c r="C36" s="76"/>
      <c r="D36" s="76"/>
      <c r="E36" s="91"/>
      <c r="F36" s="91"/>
      <c r="G36" s="76"/>
    </row>
    <row r="37" spans="1:8">
      <c r="A37" s="322"/>
      <c r="B37" s="322"/>
      <c r="C37" s="323"/>
      <c r="D37" s="92"/>
      <c r="E37" s="323"/>
      <c r="F37" s="92"/>
      <c r="G37" s="92"/>
      <c r="H37" s="92"/>
    </row>
    <row r="38" spans="1:8" ht="37.5" customHeight="1">
      <c r="A38" s="322"/>
      <c r="B38" s="322"/>
      <c r="C38" s="323"/>
      <c r="D38" s="92"/>
      <c r="E38" s="323"/>
      <c r="F38" s="92"/>
      <c r="G38" s="92"/>
      <c r="H38" s="92"/>
    </row>
    <row r="39" spans="1:8">
      <c r="A39" s="105"/>
      <c r="B39" s="102"/>
      <c r="C39" s="98"/>
      <c r="D39" s="92"/>
      <c r="E39" s="92"/>
      <c r="F39" s="92"/>
      <c r="G39" s="69"/>
      <c r="H39" s="69"/>
    </row>
    <row r="40" spans="1:8">
      <c r="A40" s="105"/>
      <c r="B40" s="100"/>
      <c r="C40" s="98"/>
      <c r="D40" s="98"/>
      <c r="E40" s="98"/>
      <c r="F40" s="98"/>
      <c r="G40" s="71"/>
      <c r="H40" s="71"/>
    </row>
    <row r="41" spans="1:8">
      <c r="A41" s="91"/>
      <c r="B41" s="106"/>
      <c r="C41" s="92"/>
      <c r="D41" s="98"/>
      <c r="E41" s="98"/>
      <c r="F41" s="98"/>
      <c r="G41" s="98"/>
      <c r="H41" s="98"/>
    </row>
    <row r="42" spans="1:8" ht="12.75" customHeight="1">
      <c r="A42" s="313"/>
      <c r="B42" s="313"/>
      <c r="C42" s="313"/>
      <c r="D42" s="313"/>
      <c r="E42" s="313"/>
      <c r="F42" s="313"/>
      <c r="G42" s="313"/>
      <c r="H42" s="100"/>
    </row>
    <row r="43" spans="1:8">
      <c r="A43" s="76"/>
      <c r="B43" s="76"/>
      <c r="C43" s="91"/>
      <c r="D43" s="135"/>
      <c r="E43" s="135"/>
      <c r="F43" s="135"/>
      <c r="G43" s="82"/>
      <c r="H43" s="82"/>
    </row>
    <row r="44" spans="1:8">
      <c r="A44" s="76"/>
      <c r="B44" s="76"/>
      <c r="C44" s="91"/>
      <c r="D44" s="135"/>
      <c r="E44" s="135"/>
      <c r="F44" s="135"/>
      <c r="G44" s="82"/>
      <c r="H44" s="82"/>
    </row>
    <row r="45" spans="1:8">
      <c r="A45" s="76"/>
      <c r="B45" s="76"/>
      <c r="C45" s="91"/>
      <c r="D45" s="135"/>
      <c r="E45" s="107"/>
      <c r="F45" s="107"/>
      <c r="G45" s="82"/>
      <c r="H45" s="82"/>
    </row>
    <row r="46" spans="1:8">
      <c r="A46" s="76"/>
      <c r="B46" s="76"/>
      <c r="C46" s="91"/>
      <c r="D46" s="135"/>
      <c r="E46" s="107"/>
      <c r="F46" s="107"/>
      <c r="G46" s="82"/>
      <c r="H46" s="82"/>
    </row>
    <row r="47" spans="1:8">
      <c r="A47" s="76"/>
      <c r="B47" s="76"/>
      <c r="C47" s="91"/>
      <c r="D47" s="135"/>
      <c r="E47" s="107"/>
      <c r="F47" s="107"/>
      <c r="G47" s="82"/>
      <c r="H47" s="82"/>
    </row>
    <row r="48" spans="1:8">
      <c r="A48" s="76"/>
      <c r="B48" s="76"/>
      <c r="C48" s="82"/>
      <c r="D48" s="135"/>
      <c r="E48" s="107"/>
      <c r="F48" s="107"/>
      <c r="G48" s="82"/>
      <c r="H48" s="82"/>
    </row>
    <row r="49" spans="1:8">
      <c r="A49" s="76"/>
      <c r="B49" s="76"/>
      <c r="C49" s="91"/>
      <c r="D49" s="135"/>
      <c r="E49" s="107"/>
      <c r="F49" s="107"/>
      <c r="G49" s="82"/>
      <c r="H49" s="82"/>
    </row>
    <row r="50" spans="1:8">
      <c r="A50" s="76"/>
      <c r="B50" s="76"/>
      <c r="C50" s="91"/>
      <c r="D50" s="135"/>
      <c r="E50" s="108"/>
      <c r="F50" s="108"/>
      <c r="G50" s="82"/>
      <c r="H50" s="82"/>
    </row>
    <row r="51" spans="1:8">
      <c r="A51" s="76"/>
      <c r="B51" s="76"/>
      <c r="C51" s="91"/>
      <c r="D51" s="135"/>
      <c r="E51" s="108"/>
      <c r="F51" s="108"/>
      <c r="G51" s="82"/>
      <c r="H51" s="82"/>
    </row>
    <row r="52" spans="1:8">
      <c r="A52" s="76"/>
      <c r="B52" s="76"/>
      <c r="C52" s="91"/>
      <c r="D52" s="135"/>
      <c r="E52" s="107"/>
      <c r="F52" s="107"/>
      <c r="G52" s="82"/>
      <c r="H52" s="82"/>
    </row>
    <row r="53" spans="1:8">
      <c r="A53" s="76"/>
      <c r="B53" s="76"/>
      <c r="C53" s="76"/>
      <c r="D53" s="76"/>
      <c r="E53" s="91"/>
      <c r="F53" s="91"/>
      <c r="G53" s="76"/>
    </row>
    <row r="54" spans="1:8">
      <c r="A54" s="76"/>
      <c r="B54" s="76"/>
      <c r="C54" s="76"/>
      <c r="D54" s="76"/>
      <c r="E54" s="91"/>
      <c r="F54" s="91"/>
      <c r="G54" s="76"/>
    </row>
    <row r="55" spans="1:8">
      <c r="A55" s="76"/>
      <c r="B55" s="76"/>
      <c r="C55" s="76"/>
      <c r="D55" s="76"/>
      <c r="E55" s="91"/>
      <c r="F55" s="91"/>
      <c r="G55" s="76"/>
    </row>
    <row r="56" spans="1:8">
      <c r="A56" s="76"/>
      <c r="B56" s="76"/>
      <c r="C56" s="76"/>
      <c r="D56" s="76"/>
      <c r="E56" s="91"/>
      <c r="F56" s="91"/>
      <c r="G56" s="76"/>
    </row>
  </sheetData>
  <mergeCells count="16">
    <mergeCell ref="A42:G42"/>
    <mergeCell ref="H11:H12"/>
    <mergeCell ref="B24:G24"/>
    <mergeCell ref="B3:G3"/>
    <mergeCell ref="B4:G4"/>
    <mergeCell ref="A7:A8"/>
    <mergeCell ref="B7:B8"/>
    <mergeCell ref="C7:C8"/>
    <mergeCell ref="D7:D8"/>
    <mergeCell ref="E7:E8"/>
    <mergeCell ref="G7:G8"/>
    <mergeCell ref="H7:H8"/>
    <mergeCell ref="A37:A38"/>
    <mergeCell ref="B37:B38"/>
    <mergeCell ref="C37:C38"/>
    <mergeCell ref="E37:E38"/>
  </mergeCells>
  <printOptions horizontalCentered="1"/>
  <pageMargins left="0.74803149606299213" right="0.55118110236220474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L8" sqref="L8"/>
    </sheetView>
  </sheetViews>
  <sheetFormatPr defaultRowHeight="12.75"/>
  <cols>
    <col min="1" max="1" width="25.42578125" customWidth="1"/>
    <col min="2" max="2" width="13.5703125" customWidth="1"/>
    <col min="3" max="3" width="13.85546875" customWidth="1"/>
    <col min="4" max="7" width="13.7109375" customWidth="1"/>
    <col min="8" max="8" width="15.42578125" customWidth="1"/>
  </cols>
  <sheetData>
    <row r="1" spans="1:8" ht="15.75">
      <c r="A1" s="233"/>
      <c r="B1" s="257"/>
      <c r="C1" s="257"/>
      <c r="D1" s="257"/>
      <c r="E1" s="257"/>
      <c r="F1" s="257"/>
      <c r="G1" s="257"/>
      <c r="H1" s="257"/>
    </row>
    <row r="2" spans="1:8" ht="18.75">
      <c r="A2" s="359" t="s">
        <v>159</v>
      </c>
      <c r="B2" s="359"/>
      <c r="C2" s="359"/>
      <c r="D2" s="359"/>
      <c r="E2" s="359"/>
      <c r="F2" s="359"/>
      <c r="G2" s="359"/>
      <c r="H2" s="359"/>
    </row>
    <row r="3" spans="1:8" ht="15.75">
      <c r="A3" s="233"/>
      <c r="B3" s="257"/>
      <c r="C3" s="257"/>
      <c r="D3" s="257"/>
      <c r="E3" s="257"/>
      <c r="F3" s="257"/>
      <c r="G3" s="257"/>
      <c r="H3" s="257"/>
    </row>
    <row r="4" spans="1:8" ht="31.5">
      <c r="A4" s="236" t="s">
        <v>127</v>
      </c>
      <c r="B4" s="292" t="s">
        <v>113</v>
      </c>
      <c r="C4" s="292" t="s">
        <v>114</v>
      </c>
      <c r="D4" s="292" t="s">
        <v>115</v>
      </c>
      <c r="E4" s="292" t="s">
        <v>116</v>
      </c>
      <c r="F4" s="292" t="s">
        <v>117</v>
      </c>
      <c r="G4" s="292" t="s">
        <v>118</v>
      </c>
      <c r="H4" s="248" t="s">
        <v>119</v>
      </c>
    </row>
    <row r="5" spans="1:8" ht="15.75">
      <c r="A5" s="291"/>
      <c r="B5" s="289">
        <f>332.37432*1.12</f>
        <v>372.25923840000007</v>
      </c>
      <c r="C5" s="289">
        <f>(597.6172+108.68079+154.764)*1.12</f>
        <v>964.38942880000013</v>
      </c>
      <c r="D5" s="289"/>
      <c r="E5" s="289">
        <f>80.649*1.12</f>
        <v>90.326880000000003</v>
      </c>
      <c r="F5" s="289">
        <f>306.17243*1.12</f>
        <v>342.91312160000007</v>
      </c>
      <c r="G5" s="289">
        <f>183.69092*1.12</f>
        <v>205.73383040000002</v>
      </c>
      <c r="H5" s="235">
        <f>SUM(B5:G5)</f>
        <v>1975.6224992000002</v>
      </c>
    </row>
    <row r="6" spans="1:8" ht="15.75">
      <c r="A6" s="291"/>
      <c r="B6" s="290"/>
      <c r="C6" s="290"/>
      <c r="D6" s="290"/>
      <c r="E6" s="290"/>
      <c r="F6" s="290"/>
      <c r="G6" s="290"/>
      <c r="H6" s="235">
        <f>SUM(B6:G6)</f>
        <v>0</v>
      </c>
    </row>
    <row r="7" spans="1:8" ht="15.75">
      <c r="A7" s="234"/>
      <c r="B7" s="290"/>
      <c r="C7" s="290"/>
      <c r="D7" s="290"/>
      <c r="E7" s="290"/>
      <c r="F7" s="290"/>
      <c r="G7" s="290"/>
      <c r="H7" s="235">
        <f>SUM(B7:G7)</f>
        <v>0</v>
      </c>
    </row>
    <row r="8" spans="1:8" ht="15.75">
      <c r="A8" s="234"/>
      <c r="B8" s="290"/>
      <c r="C8" s="290"/>
      <c r="D8" s="290"/>
      <c r="E8" s="290"/>
      <c r="F8" s="290"/>
      <c r="G8" s="290"/>
      <c r="H8" s="235">
        <f>SUM(B8:G8)</f>
        <v>0</v>
      </c>
    </row>
    <row r="9" spans="1:8" ht="15.75">
      <c r="A9" s="236" t="s">
        <v>124</v>
      </c>
      <c r="B9" s="266">
        <f t="shared" ref="B9:G9" si="0">B5+B6+B7+B8</f>
        <v>372.25923840000007</v>
      </c>
      <c r="C9" s="266">
        <f t="shared" si="0"/>
        <v>964.38942880000013</v>
      </c>
      <c r="D9" s="266">
        <f t="shared" si="0"/>
        <v>0</v>
      </c>
      <c r="E9" s="266">
        <f t="shared" si="0"/>
        <v>90.326880000000003</v>
      </c>
      <c r="F9" s="266">
        <f t="shared" si="0"/>
        <v>342.91312160000007</v>
      </c>
      <c r="G9" s="266">
        <f t="shared" si="0"/>
        <v>205.73383040000002</v>
      </c>
      <c r="H9" s="266">
        <f>SUM(B9:G9)</f>
        <v>1975.6224992000002</v>
      </c>
    </row>
  </sheetData>
  <mergeCells count="1">
    <mergeCell ref="A2:H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"/>
  <sheetViews>
    <sheetView zoomScaleNormal="100" workbookViewId="0">
      <selection activeCell="L8" sqref="L8"/>
    </sheetView>
  </sheetViews>
  <sheetFormatPr defaultColWidth="9.140625" defaultRowHeight="15.75"/>
  <cols>
    <col min="1" max="1" width="29.28515625" style="233" customWidth="1"/>
    <col min="2" max="2" width="14.5703125" style="257" customWidth="1"/>
    <col min="3" max="3" width="13.85546875" style="257" customWidth="1"/>
    <col min="4" max="4" width="14" style="257" customWidth="1"/>
    <col min="5" max="5" width="13.7109375" style="257" customWidth="1"/>
    <col min="6" max="6" width="13.42578125" style="257" customWidth="1"/>
    <col min="7" max="7" width="13.28515625" style="257" customWidth="1"/>
    <col min="8" max="8" width="13.7109375" style="257" customWidth="1"/>
    <col min="9" max="9" width="12" style="267" customWidth="1"/>
    <col min="10" max="16384" width="9.140625" style="257"/>
  </cols>
  <sheetData>
    <row r="2" spans="1:9" ht="42" customHeight="1">
      <c r="A2" s="359" t="s">
        <v>158</v>
      </c>
      <c r="B2" s="359"/>
      <c r="C2" s="359"/>
      <c r="D2" s="359"/>
      <c r="E2" s="359"/>
      <c r="F2" s="359"/>
      <c r="G2" s="359"/>
      <c r="H2" s="359"/>
    </row>
    <row r="4" spans="1:9" ht="31.5">
      <c r="A4" s="236" t="s">
        <v>160</v>
      </c>
      <c r="B4" s="292" t="s">
        <v>113</v>
      </c>
      <c r="C4" s="292" t="s">
        <v>114</v>
      </c>
      <c r="D4" s="292" t="s">
        <v>115</v>
      </c>
      <c r="E4" s="292" t="s">
        <v>116</v>
      </c>
      <c r="F4" s="292" t="s">
        <v>117</v>
      </c>
      <c r="G4" s="292" t="s">
        <v>118</v>
      </c>
      <c r="H4" s="248" t="s">
        <v>119</v>
      </c>
    </row>
    <row r="5" spans="1:9">
      <c r="A5" s="291" t="s">
        <v>133</v>
      </c>
      <c r="B5" s="289">
        <f>2*1672</f>
        <v>3344</v>
      </c>
      <c r="C5" s="289">
        <f>2*1672</f>
        <v>3344</v>
      </c>
      <c r="D5" s="289">
        <f>1*1672</f>
        <v>1672</v>
      </c>
      <c r="E5" s="289">
        <f>2*1672</f>
        <v>3344</v>
      </c>
      <c r="F5" s="289">
        <f>2*1672</f>
        <v>3344</v>
      </c>
      <c r="G5" s="289"/>
      <c r="H5" s="235">
        <f>SUM(B5:G5)</f>
        <v>15048</v>
      </c>
    </row>
    <row r="6" spans="1:9">
      <c r="A6" s="291" t="s">
        <v>134</v>
      </c>
      <c r="B6" s="290">
        <f>300*14</f>
        <v>4200</v>
      </c>
      <c r="C6" s="290">
        <f>100*14</f>
        <v>1400</v>
      </c>
      <c r="D6" s="290"/>
      <c r="E6" s="290"/>
      <c r="F6" s="290"/>
      <c r="G6" s="290"/>
      <c r="H6" s="235">
        <f>SUM(B6:G6)</f>
        <v>5600</v>
      </c>
    </row>
    <row r="7" spans="1:9" ht="31.5">
      <c r="A7" s="234" t="s">
        <v>135</v>
      </c>
      <c r="B7" s="290">
        <f>5*62.4</f>
        <v>312</v>
      </c>
      <c r="C7" s="290">
        <f>2*62.4</f>
        <v>124.8</v>
      </c>
      <c r="D7" s="290"/>
      <c r="E7" s="290"/>
      <c r="F7" s="290">
        <f>10*62.4</f>
        <v>624</v>
      </c>
      <c r="G7" s="290"/>
      <c r="H7" s="235">
        <f>SUM(B7:G7)</f>
        <v>1060.8</v>
      </c>
      <c r="I7" s="267">
        <v>62.4</v>
      </c>
    </row>
    <row r="8" spans="1:9" ht="31.5">
      <c r="A8" s="234" t="s">
        <v>136</v>
      </c>
      <c r="B8" s="290">
        <f>5*87.1</f>
        <v>435.5</v>
      </c>
      <c r="C8" s="290">
        <f>2*87.1</f>
        <v>174.2</v>
      </c>
      <c r="D8" s="290"/>
      <c r="E8" s="290"/>
      <c r="F8" s="290">
        <f>10*87.1</f>
        <v>871</v>
      </c>
      <c r="G8" s="290"/>
      <c r="H8" s="235">
        <f>SUM(B8:G8)</f>
        <v>1480.7</v>
      </c>
      <c r="I8" s="267">
        <v>87.1</v>
      </c>
    </row>
    <row r="9" spans="1:9">
      <c r="A9" s="236" t="s">
        <v>124</v>
      </c>
      <c r="B9" s="266">
        <f t="shared" ref="B9:G9" si="0">B5+B6+B7+B8</f>
        <v>8291.5</v>
      </c>
      <c r="C9" s="266">
        <f t="shared" si="0"/>
        <v>5043</v>
      </c>
      <c r="D9" s="266">
        <f t="shared" si="0"/>
        <v>1672</v>
      </c>
      <c r="E9" s="266">
        <f t="shared" si="0"/>
        <v>3344</v>
      </c>
      <c r="F9" s="266">
        <f t="shared" si="0"/>
        <v>4839</v>
      </c>
      <c r="G9" s="266">
        <f t="shared" si="0"/>
        <v>0</v>
      </c>
      <c r="H9" s="266">
        <f>SUM(B9:G9)</f>
        <v>23189.5</v>
      </c>
    </row>
    <row r="10" spans="1:9">
      <c r="B10" s="257">
        <v>8291.5</v>
      </c>
      <c r="C10" s="257">
        <v>5043</v>
      </c>
      <c r="D10" s="257">
        <v>1672</v>
      </c>
      <c r="E10" s="257">
        <v>3344</v>
      </c>
      <c r="F10" s="257">
        <v>4839</v>
      </c>
      <c r="G10" s="257">
        <v>0</v>
      </c>
    </row>
  </sheetData>
  <mergeCells count="1">
    <mergeCell ref="A2:H2"/>
  </mergeCells>
  <printOptions horizontalCentered="1"/>
  <pageMargins left="0.15748031496062992" right="0.15748031496062992" top="0.74803149606299213" bottom="0.74803149606299213" header="0.31496062992125984" footer="0.31496062992125984"/>
  <pageSetup paperSize="9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7"/>
  <sheetViews>
    <sheetView zoomScaleNormal="100" workbookViewId="0">
      <selection activeCell="L8" sqref="L8"/>
    </sheetView>
  </sheetViews>
  <sheetFormatPr defaultColWidth="9.140625" defaultRowHeight="12.75"/>
  <cols>
    <col min="1" max="2" width="9.140625" style="31"/>
    <col min="3" max="3" width="2.85546875" style="31" customWidth="1"/>
    <col min="4" max="4" width="17.42578125" style="31" customWidth="1"/>
    <col min="5" max="6" width="9.140625" style="31"/>
    <col min="7" max="7" width="32.5703125" style="31" customWidth="1"/>
    <col min="8" max="8" width="29.42578125" style="31" customWidth="1"/>
    <col min="9" max="9" width="15.5703125" style="31" customWidth="1"/>
    <col min="10" max="16384" width="9.140625" style="31"/>
  </cols>
  <sheetData>
    <row r="2" spans="1:9" ht="18.75">
      <c r="A2" s="365" t="s">
        <v>157</v>
      </c>
      <c r="B2" s="365"/>
      <c r="C2" s="365"/>
      <c r="D2" s="365"/>
      <c r="E2" s="365"/>
      <c r="F2" s="365"/>
      <c r="G2" s="365"/>
      <c r="H2" s="365"/>
      <c r="I2" s="365"/>
    </row>
    <row r="5" spans="1:9" ht="31.5">
      <c r="A5" s="362" t="s">
        <v>138</v>
      </c>
      <c r="B5" s="362"/>
      <c r="C5" s="362"/>
      <c r="D5" s="288" t="s">
        <v>139</v>
      </c>
      <c r="E5" s="362" t="s">
        <v>140</v>
      </c>
      <c r="F5" s="362"/>
      <c r="G5" s="362"/>
      <c r="H5" s="288" t="s">
        <v>141</v>
      </c>
      <c r="I5" s="288" t="s">
        <v>142</v>
      </c>
    </row>
    <row r="6" spans="1:9" ht="15.75">
      <c r="A6" s="363" t="s">
        <v>143</v>
      </c>
      <c r="B6" s="363"/>
      <c r="C6" s="363"/>
      <c r="D6" s="363"/>
      <c r="E6" s="363"/>
      <c r="F6" s="363"/>
      <c r="G6" s="363"/>
      <c r="H6" s="363"/>
      <c r="I6" s="283">
        <v>2081041.76</v>
      </c>
    </row>
    <row r="7" spans="1:9" ht="15.75">
      <c r="A7" s="364" t="s">
        <v>118</v>
      </c>
      <c r="B7" s="364"/>
      <c r="C7" s="364"/>
      <c r="D7" s="364"/>
      <c r="E7" s="364"/>
      <c r="F7" s="364"/>
      <c r="G7" s="364"/>
      <c r="H7" s="364"/>
      <c r="I7" s="284">
        <v>202171.2</v>
      </c>
    </row>
    <row r="8" spans="1:9" ht="15.75">
      <c r="A8" s="360" t="s">
        <v>144</v>
      </c>
      <c r="B8" s="360"/>
      <c r="C8" s="360"/>
      <c r="D8" s="285" t="s">
        <v>145</v>
      </c>
      <c r="E8" s="361" t="s">
        <v>146</v>
      </c>
      <c r="F8" s="361"/>
      <c r="G8" s="361"/>
      <c r="H8" s="285" t="s">
        <v>147</v>
      </c>
      <c r="I8" s="286">
        <v>67390.399999999994</v>
      </c>
    </row>
    <row r="9" spans="1:9" ht="15.75">
      <c r="A9" s="360" t="s">
        <v>144</v>
      </c>
      <c r="B9" s="360"/>
      <c r="C9" s="360"/>
      <c r="D9" s="285" t="s">
        <v>145</v>
      </c>
      <c r="E9" s="361" t="s">
        <v>146</v>
      </c>
      <c r="F9" s="361"/>
      <c r="G9" s="361"/>
      <c r="H9" s="285" t="s">
        <v>147</v>
      </c>
      <c r="I9" s="286">
        <v>67390.399999999994</v>
      </c>
    </row>
    <row r="10" spans="1:9" ht="15.75">
      <c r="A10" s="360" t="s">
        <v>144</v>
      </c>
      <c r="B10" s="360"/>
      <c r="C10" s="360"/>
      <c r="D10" s="285" t="s">
        <v>145</v>
      </c>
      <c r="E10" s="361" t="s">
        <v>146</v>
      </c>
      <c r="F10" s="361"/>
      <c r="G10" s="361"/>
      <c r="H10" s="285" t="s">
        <v>147</v>
      </c>
      <c r="I10" s="286">
        <v>67390.399999999994</v>
      </c>
    </row>
    <row r="11" spans="1:9" ht="15.75">
      <c r="A11" s="364" t="s">
        <v>148</v>
      </c>
      <c r="B11" s="364"/>
      <c r="C11" s="364"/>
      <c r="D11" s="364"/>
      <c r="E11" s="364"/>
      <c r="F11" s="364"/>
      <c r="G11" s="364"/>
      <c r="H11" s="364"/>
      <c r="I11" s="284">
        <v>255298.4</v>
      </c>
    </row>
    <row r="12" spans="1:9" ht="31.5">
      <c r="A12" s="360" t="s">
        <v>144</v>
      </c>
      <c r="B12" s="360"/>
      <c r="C12" s="360"/>
      <c r="D12" s="285" t="s">
        <v>145</v>
      </c>
      <c r="E12" s="361" t="s">
        <v>149</v>
      </c>
      <c r="F12" s="361"/>
      <c r="G12" s="361"/>
      <c r="H12" s="285" t="s">
        <v>150</v>
      </c>
      <c r="I12" s="287">
        <v>51059.68</v>
      </c>
    </row>
    <row r="13" spans="1:9" ht="31.5">
      <c r="A13" s="360" t="s">
        <v>144</v>
      </c>
      <c r="B13" s="360"/>
      <c r="C13" s="360"/>
      <c r="D13" s="285" t="s">
        <v>145</v>
      </c>
      <c r="E13" s="361" t="s">
        <v>149</v>
      </c>
      <c r="F13" s="361"/>
      <c r="G13" s="361"/>
      <c r="H13" s="285" t="s">
        <v>150</v>
      </c>
      <c r="I13" s="287">
        <v>51059.68</v>
      </c>
    </row>
    <row r="14" spans="1:9" ht="31.5">
      <c r="A14" s="360" t="s">
        <v>144</v>
      </c>
      <c r="B14" s="360"/>
      <c r="C14" s="360"/>
      <c r="D14" s="285" t="s">
        <v>145</v>
      </c>
      <c r="E14" s="361" t="s">
        <v>149</v>
      </c>
      <c r="F14" s="361"/>
      <c r="G14" s="361"/>
      <c r="H14" s="285" t="s">
        <v>150</v>
      </c>
      <c r="I14" s="287">
        <v>51059.68</v>
      </c>
    </row>
    <row r="15" spans="1:9" ht="31.5">
      <c r="A15" s="360" t="s">
        <v>144</v>
      </c>
      <c r="B15" s="360"/>
      <c r="C15" s="360"/>
      <c r="D15" s="285" t="s">
        <v>145</v>
      </c>
      <c r="E15" s="361" t="s">
        <v>149</v>
      </c>
      <c r="F15" s="361"/>
      <c r="G15" s="361"/>
      <c r="H15" s="285" t="s">
        <v>150</v>
      </c>
      <c r="I15" s="287">
        <v>51059.68</v>
      </c>
    </row>
    <row r="16" spans="1:9" ht="31.5">
      <c r="A16" s="360" t="s">
        <v>144</v>
      </c>
      <c r="B16" s="360"/>
      <c r="C16" s="360"/>
      <c r="D16" s="285" t="s">
        <v>145</v>
      </c>
      <c r="E16" s="361" t="s">
        <v>149</v>
      </c>
      <c r="F16" s="361"/>
      <c r="G16" s="361"/>
      <c r="H16" s="285" t="s">
        <v>150</v>
      </c>
      <c r="I16" s="287">
        <v>51059.68</v>
      </c>
    </row>
    <row r="17" spans="1:9" ht="15.75">
      <c r="A17" s="364" t="s">
        <v>151</v>
      </c>
      <c r="B17" s="364"/>
      <c r="C17" s="364"/>
      <c r="D17" s="364"/>
      <c r="E17" s="364"/>
      <c r="F17" s="364"/>
      <c r="G17" s="364"/>
      <c r="H17" s="364"/>
      <c r="I17" s="283">
        <v>610648.64</v>
      </c>
    </row>
    <row r="18" spans="1:9" ht="31.5">
      <c r="A18" s="360" t="s">
        <v>144</v>
      </c>
      <c r="B18" s="360"/>
      <c r="C18" s="360"/>
      <c r="D18" s="285" t="s">
        <v>145</v>
      </c>
      <c r="E18" s="361" t="s">
        <v>149</v>
      </c>
      <c r="F18" s="361"/>
      <c r="G18" s="361"/>
      <c r="H18" s="285" t="s">
        <v>152</v>
      </c>
      <c r="I18" s="287">
        <v>51059.68</v>
      </c>
    </row>
    <row r="19" spans="1:9" ht="31.5">
      <c r="A19" s="360" t="s">
        <v>144</v>
      </c>
      <c r="B19" s="360"/>
      <c r="C19" s="360"/>
      <c r="D19" s="285" t="s">
        <v>145</v>
      </c>
      <c r="E19" s="361" t="s">
        <v>149</v>
      </c>
      <c r="F19" s="361"/>
      <c r="G19" s="361"/>
      <c r="H19" s="285" t="s">
        <v>152</v>
      </c>
      <c r="I19" s="287">
        <v>51059.68</v>
      </c>
    </row>
    <row r="20" spans="1:9" ht="31.5">
      <c r="A20" s="360" t="s">
        <v>144</v>
      </c>
      <c r="B20" s="360"/>
      <c r="C20" s="360"/>
      <c r="D20" s="285" t="s">
        <v>145</v>
      </c>
      <c r="E20" s="361" t="s">
        <v>149</v>
      </c>
      <c r="F20" s="361"/>
      <c r="G20" s="361"/>
      <c r="H20" s="285" t="s">
        <v>152</v>
      </c>
      <c r="I20" s="287">
        <v>51059.68</v>
      </c>
    </row>
    <row r="21" spans="1:9" ht="31.5">
      <c r="A21" s="360" t="s">
        <v>144</v>
      </c>
      <c r="B21" s="360"/>
      <c r="C21" s="360"/>
      <c r="D21" s="285" t="s">
        <v>145</v>
      </c>
      <c r="E21" s="361" t="s">
        <v>149</v>
      </c>
      <c r="F21" s="361"/>
      <c r="G21" s="361"/>
      <c r="H21" s="285" t="s">
        <v>152</v>
      </c>
      <c r="I21" s="287">
        <v>51059.68</v>
      </c>
    </row>
    <row r="22" spans="1:9" ht="31.5">
      <c r="A22" s="360" t="s">
        <v>144</v>
      </c>
      <c r="B22" s="360"/>
      <c r="C22" s="360"/>
      <c r="D22" s="285" t="s">
        <v>145</v>
      </c>
      <c r="E22" s="361" t="s">
        <v>149</v>
      </c>
      <c r="F22" s="361"/>
      <c r="G22" s="361"/>
      <c r="H22" s="285" t="s">
        <v>152</v>
      </c>
      <c r="I22" s="287">
        <v>51059.68</v>
      </c>
    </row>
    <row r="23" spans="1:9" ht="31.5">
      <c r="A23" s="360" t="s">
        <v>144</v>
      </c>
      <c r="B23" s="360"/>
      <c r="C23" s="360"/>
      <c r="D23" s="285" t="s">
        <v>145</v>
      </c>
      <c r="E23" s="361" t="s">
        <v>149</v>
      </c>
      <c r="F23" s="361"/>
      <c r="G23" s="361"/>
      <c r="H23" s="285" t="s">
        <v>152</v>
      </c>
      <c r="I23" s="287">
        <v>51059.68</v>
      </c>
    </row>
    <row r="24" spans="1:9" ht="31.5">
      <c r="A24" s="360" t="s">
        <v>144</v>
      </c>
      <c r="B24" s="360"/>
      <c r="C24" s="360"/>
      <c r="D24" s="285" t="s">
        <v>145</v>
      </c>
      <c r="E24" s="361" t="s">
        <v>149</v>
      </c>
      <c r="F24" s="361"/>
      <c r="G24" s="361"/>
      <c r="H24" s="285" t="s">
        <v>152</v>
      </c>
      <c r="I24" s="287">
        <v>51059.68</v>
      </c>
    </row>
    <row r="25" spans="1:9" ht="31.5">
      <c r="A25" s="360" t="s">
        <v>144</v>
      </c>
      <c r="B25" s="360"/>
      <c r="C25" s="360"/>
      <c r="D25" s="285" t="s">
        <v>145</v>
      </c>
      <c r="E25" s="361" t="s">
        <v>149</v>
      </c>
      <c r="F25" s="361"/>
      <c r="G25" s="361"/>
      <c r="H25" s="285" t="s">
        <v>152</v>
      </c>
      <c r="I25" s="287">
        <v>51059.68</v>
      </c>
    </row>
    <row r="26" spans="1:9" ht="31.5">
      <c r="A26" s="360" t="s">
        <v>144</v>
      </c>
      <c r="B26" s="360"/>
      <c r="C26" s="360"/>
      <c r="D26" s="285" t="s">
        <v>145</v>
      </c>
      <c r="E26" s="361" t="s">
        <v>146</v>
      </c>
      <c r="F26" s="361"/>
      <c r="G26" s="361"/>
      <c r="H26" s="285" t="s">
        <v>152</v>
      </c>
      <c r="I26" s="286">
        <v>67390.399999999994</v>
      </c>
    </row>
    <row r="27" spans="1:9" ht="31.5">
      <c r="A27" s="360" t="s">
        <v>144</v>
      </c>
      <c r="B27" s="360"/>
      <c r="C27" s="360"/>
      <c r="D27" s="285" t="s">
        <v>145</v>
      </c>
      <c r="E27" s="361" t="s">
        <v>146</v>
      </c>
      <c r="F27" s="361"/>
      <c r="G27" s="361"/>
      <c r="H27" s="285" t="s">
        <v>152</v>
      </c>
      <c r="I27" s="286">
        <v>67390.399999999994</v>
      </c>
    </row>
    <row r="28" spans="1:9" ht="31.5">
      <c r="A28" s="360" t="s">
        <v>144</v>
      </c>
      <c r="B28" s="360"/>
      <c r="C28" s="360"/>
      <c r="D28" s="285" t="s">
        <v>145</v>
      </c>
      <c r="E28" s="361" t="s">
        <v>146</v>
      </c>
      <c r="F28" s="361"/>
      <c r="G28" s="361"/>
      <c r="H28" s="285" t="s">
        <v>152</v>
      </c>
      <c r="I28" s="286">
        <v>67390.399999999994</v>
      </c>
    </row>
    <row r="29" spans="1:9" ht="15.75">
      <c r="A29" s="364" t="s">
        <v>153</v>
      </c>
      <c r="B29" s="364"/>
      <c r="C29" s="364"/>
      <c r="D29" s="364"/>
      <c r="E29" s="364"/>
      <c r="F29" s="364"/>
      <c r="G29" s="364"/>
      <c r="H29" s="364"/>
      <c r="I29" s="284">
        <v>539123.19999999995</v>
      </c>
    </row>
    <row r="30" spans="1:9" ht="31.5">
      <c r="A30" s="360" t="s">
        <v>144</v>
      </c>
      <c r="B30" s="360"/>
      <c r="C30" s="360"/>
      <c r="D30" s="285" t="s">
        <v>145</v>
      </c>
      <c r="E30" s="361" t="s">
        <v>146</v>
      </c>
      <c r="F30" s="361"/>
      <c r="G30" s="361"/>
      <c r="H30" s="285" t="s">
        <v>154</v>
      </c>
      <c r="I30" s="286">
        <v>67390.399999999994</v>
      </c>
    </row>
    <row r="31" spans="1:9" ht="31.5">
      <c r="A31" s="360" t="s">
        <v>144</v>
      </c>
      <c r="B31" s="360"/>
      <c r="C31" s="360"/>
      <c r="D31" s="285" t="s">
        <v>145</v>
      </c>
      <c r="E31" s="361" t="s">
        <v>146</v>
      </c>
      <c r="F31" s="361"/>
      <c r="G31" s="361"/>
      <c r="H31" s="285" t="s">
        <v>154</v>
      </c>
      <c r="I31" s="286">
        <v>67390.399999999994</v>
      </c>
    </row>
    <row r="32" spans="1:9" ht="31.5">
      <c r="A32" s="360" t="s">
        <v>144</v>
      </c>
      <c r="B32" s="360"/>
      <c r="C32" s="360"/>
      <c r="D32" s="285" t="s">
        <v>145</v>
      </c>
      <c r="E32" s="361" t="s">
        <v>146</v>
      </c>
      <c r="F32" s="361"/>
      <c r="G32" s="361"/>
      <c r="H32" s="285" t="s">
        <v>154</v>
      </c>
      <c r="I32" s="286">
        <v>67390.399999999994</v>
      </c>
    </row>
    <row r="33" spans="1:9" ht="31.5">
      <c r="A33" s="360" t="s">
        <v>144</v>
      </c>
      <c r="B33" s="360"/>
      <c r="C33" s="360"/>
      <c r="D33" s="285" t="s">
        <v>145</v>
      </c>
      <c r="E33" s="361" t="s">
        <v>146</v>
      </c>
      <c r="F33" s="361"/>
      <c r="G33" s="361"/>
      <c r="H33" s="285" t="s">
        <v>154</v>
      </c>
      <c r="I33" s="286">
        <v>67390.399999999994</v>
      </c>
    </row>
    <row r="34" spans="1:9" ht="31.5">
      <c r="A34" s="360" t="s">
        <v>144</v>
      </c>
      <c r="B34" s="360"/>
      <c r="C34" s="360"/>
      <c r="D34" s="285" t="s">
        <v>145</v>
      </c>
      <c r="E34" s="361" t="s">
        <v>146</v>
      </c>
      <c r="F34" s="361"/>
      <c r="G34" s="361"/>
      <c r="H34" s="285" t="s">
        <v>154</v>
      </c>
      <c r="I34" s="286">
        <v>67390.399999999994</v>
      </c>
    </row>
    <row r="35" spans="1:9" ht="31.5">
      <c r="A35" s="360" t="s">
        <v>144</v>
      </c>
      <c r="B35" s="360"/>
      <c r="C35" s="360"/>
      <c r="D35" s="285" t="s">
        <v>145</v>
      </c>
      <c r="E35" s="361" t="s">
        <v>146</v>
      </c>
      <c r="F35" s="361"/>
      <c r="G35" s="361"/>
      <c r="H35" s="285" t="s">
        <v>154</v>
      </c>
      <c r="I35" s="286">
        <v>67390.399999999994</v>
      </c>
    </row>
    <row r="36" spans="1:9" ht="31.5">
      <c r="A36" s="360" t="s">
        <v>144</v>
      </c>
      <c r="B36" s="360"/>
      <c r="C36" s="360"/>
      <c r="D36" s="285" t="s">
        <v>145</v>
      </c>
      <c r="E36" s="361" t="s">
        <v>146</v>
      </c>
      <c r="F36" s="361"/>
      <c r="G36" s="361"/>
      <c r="H36" s="285" t="s">
        <v>154</v>
      </c>
      <c r="I36" s="286">
        <v>67390.399999999994</v>
      </c>
    </row>
    <row r="37" spans="1:9" ht="31.5">
      <c r="A37" s="360" t="s">
        <v>144</v>
      </c>
      <c r="B37" s="360"/>
      <c r="C37" s="360"/>
      <c r="D37" s="285" t="s">
        <v>145</v>
      </c>
      <c r="E37" s="361" t="s">
        <v>146</v>
      </c>
      <c r="F37" s="361"/>
      <c r="G37" s="361"/>
      <c r="H37" s="285" t="s">
        <v>154</v>
      </c>
      <c r="I37" s="286">
        <v>67390.399999999994</v>
      </c>
    </row>
    <row r="38" spans="1:9" ht="15.75">
      <c r="A38" s="364" t="s">
        <v>155</v>
      </c>
      <c r="B38" s="364"/>
      <c r="C38" s="364"/>
      <c r="D38" s="364"/>
      <c r="E38" s="364"/>
      <c r="F38" s="364"/>
      <c r="G38" s="364"/>
      <c r="H38" s="364"/>
      <c r="I38" s="283">
        <v>473800.32</v>
      </c>
    </row>
    <row r="39" spans="1:9" ht="15.75">
      <c r="A39" s="360" t="s">
        <v>144</v>
      </c>
      <c r="B39" s="360"/>
      <c r="C39" s="360"/>
      <c r="D39" s="285" t="s">
        <v>145</v>
      </c>
      <c r="E39" s="361" t="s">
        <v>149</v>
      </c>
      <c r="F39" s="361"/>
      <c r="G39" s="361"/>
      <c r="H39" s="285" t="s">
        <v>156</v>
      </c>
      <c r="I39" s="287">
        <v>51059.68</v>
      </c>
    </row>
    <row r="40" spans="1:9" ht="15.75">
      <c r="A40" s="360" t="s">
        <v>144</v>
      </c>
      <c r="B40" s="360"/>
      <c r="C40" s="360"/>
      <c r="D40" s="285" t="s">
        <v>145</v>
      </c>
      <c r="E40" s="361" t="s">
        <v>149</v>
      </c>
      <c r="F40" s="361"/>
      <c r="G40" s="361"/>
      <c r="H40" s="285" t="s">
        <v>156</v>
      </c>
      <c r="I40" s="287">
        <v>51059.68</v>
      </c>
    </row>
    <row r="41" spans="1:9" ht="15.75">
      <c r="A41" s="360" t="s">
        <v>144</v>
      </c>
      <c r="B41" s="360"/>
      <c r="C41" s="360"/>
      <c r="D41" s="285" t="s">
        <v>145</v>
      </c>
      <c r="E41" s="361" t="s">
        <v>149</v>
      </c>
      <c r="F41" s="361"/>
      <c r="G41" s="361"/>
      <c r="H41" s="285" t="s">
        <v>156</v>
      </c>
      <c r="I41" s="287">
        <v>51059.68</v>
      </c>
    </row>
    <row r="42" spans="1:9" ht="15.75">
      <c r="A42" s="360" t="s">
        <v>144</v>
      </c>
      <c r="B42" s="360"/>
      <c r="C42" s="360"/>
      <c r="D42" s="285" t="s">
        <v>145</v>
      </c>
      <c r="E42" s="361" t="s">
        <v>149</v>
      </c>
      <c r="F42" s="361"/>
      <c r="G42" s="361"/>
      <c r="H42" s="285" t="s">
        <v>156</v>
      </c>
      <c r="I42" s="287">
        <v>51059.68</v>
      </c>
    </row>
    <row r="43" spans="1:9" ht="15.75">
      <c r="A43" s="360" t="s">
        <v>144</v>
      </c>
      <c r="B43" s="360"/>
      <c r="C43" s="360"/>
      <c r="D43" s="285" t="s">
        <v>145</v>
      </c>
      <c r="E43" s="361" t="s">
        <v>146</v>
      </c>
      <c r="F43" s="361"/>
      <c r="G43" s="361"/>
      <c r="H43" s="285" t="s">
        <v>156</v>
      </c>
      <c r="I43" s="286">
        <v>67390.399999999994</v>
      </c>
    </row>
    <row r="44" spans="1:9" ht="15.75">
      <c r="A44" s="360" t="s">
        <v>144</v>
      </c>
      <c r="B44" s="360"/>
      <c r="C44" s="360"/>
      <c r="D44" s="285" t="s">
        <v>145</v>
      </c>
      <c r="E44" s="361" t="s">
        <v>146</v>
      </c>
      <c r="F44" s="361"/>
      <c r="G44" s="361"/>
      <c r="H44" s="285" t="s">
        <v>156</v>
      </c>
      <c r="I44" s="286">
        <v>67390.399999999994</v>
      </c>
    </row>
    <row r="45" spans="1:9" ht="15.75">
      <c r="A45" s="360" t="s">
        <v>144</v>
      </c>
      <c r="B45" s="360"/>
      <c r="C45" s="360"/>
      <c r="D45" s="285" t="s">
        <v>145</v>
      </c>
      <c r="E45" s="361" t="s">
        <v>146</v>
      </c>
      <c r="F45" s="361"/>
      <c r="G45" s="361"/>
      <c r="H45" s="285" t="s">
        <v>156</v>
      </c>
      <c r="I45" s="286">
        <v>67390.399999999994</v>
      </c>
    </row>
    <row r="46" spans="1:9" ht="15.75">
      <c r="A46" s="360" t="s">
        <v>144</v>
      </c>
      <c r="B46" s="360"/>
      <c r="C46" s="360"/>
      <c r="D46" s="285" t="s">
        <v>145</v>
      </c>
      <c r="E46" s="361" t="s">
        <v>146</v>
      </c>
      <c r="F46" s="361"/>
      <c r="G46" s="361"/>
      <c r="H46" s="285" t="s">
        <v>156</v>
      </c>
      <c r="I46" s="286">
        <v>67390.399999999994</v>
      </c>
    </row>
    <row r="47" spans="1:9" ht="15.75">
      <c r="A47" s="366" t="s">
        <v>86</v>
      </c>
      <c r="B47" s="366"/>
      <c r="C47" s="366"/>
      <c r="D47" s="366"/>
      <c r="E47" s="366"/>
      <c r="F47" s="366"/>
      <c r="G47" s="366"/>
      <c r="H47" s="366"/>
      <c r="I47" s="283">
        <v>2081041.76</v>
      </c>
    </row>
  </sheetData>
  <mergeCells count="80">
    <mergeCell ref="A45:C45"/>
    <mergeCell ref="E45:G45"/>
    <mergeCell ref="A46:C46"/>
    <mergeCell ref="E46:G46"/>
    <mergeCell ref="A47:H47"/>
    <mergeCell ref="A2:I2"/>
    <mergeCell ref="A42:C42"/>
    <mergeCell ref="E42:G42"/>
    <mergeCell ref="A43:C43"/>
    <mergeCell ref="E43:G43"/>
    <mergeCell ref="A35:C35"/>
    <mergeCell ref="E35:G35"/>
    <mergeCell ref="A36:C36"/>
    <mergeCell ref="E36:G36"/>
    <mergeCell ref="A37:C37"/>
    <mergeCell ref="E37:G37"/>
    <mergeCell ref="A32:C32"/>
    <mergeCell ref="E32:G32"/>
    <mergeCell ref="A33:C33"/>
    <mergeCell ref="E33:G33"/>
    <mergeCell ref="A34:C34"/>
    <mergeCell ref="A44:C44"/>
    <mergeCell ref="E44:G44"/>
    <mergeCell ref="A38:H38"/>
    <mergeCell ref="A39:C39"/>
    <mergeCell ref="E39:G39"/>
    <mergeCell ref="A40:C40"/>
    <mergeCell ref="E40:G40"/>
    <mergeCell ref="A41:C41"/>
    <mergeCell ref="E41:G41"/>
    <mergeCell ref="E34:G34"/>
    <mergeCell ref="A28:C28"/>
    <mergeCell ref="E28:G28"/>
    <mergeCell ref="A29:H29"/>
    <mergeCell ref="A30:C30"/>
    <mergeCell ref="E30:G30"/>
    <mergeCell ref="A31:C31"/>
    <mergeCell ref="E31:G31"/>
    <mergeCell ref="A25:C25"/>
    <mergeCell ref="E25:G25"/>
    <mergeCell ref="A26:C26"/>
    <mergeCell ref="E26:G26"/>
    <mergeCell ref="A27:C27"/>
    <mergeCell ref="E27:G27"/>
    <mergeCell ref="A22:C22"/>
    <mergeCell ref="E22:G22"/>
    <mergeCell ref="A23:C23"/>
    <mergeCell ref="E23:G23"/>
    <mergeCell ref="A24:C24"/>
    <mergeCell ref="E24:G24"/>
    <mergeCell ref="A19:C19"/>
    <mergeCell ref="E19:G19"/>
    <mergeCell ref="A20:C20"/>
    <mergeCell ref="E20:G20"/>
    <mergeCell ref="A21:C21"/>
    <mergeCell ref="E21:G21"/>
    <mergeCell ref="A18:C18"/>
    <mergeCell ref="E18:G18"/>
    <mergeCell ref="A11:H11"/>
    <mergeCell ref="A12:C12"/>
    <mergeCell ref="E12:G12"/>
    <mergeCell ref="A13:C13"/>
    <mergeCell ref="E13:G13"/>
    <mergeCell ref="A14:C14"/>
    <mergeCell ref="E14:G14"/>
    <mergeCell ref="A15:C15"/>
    <mergeCell ref="E15:G15"/>
    <mergeCell ref="A16:C16"/>
    <mergeCell ref="E16:G16"/>
    <mergeCell ref="A17:H17"/>
    <mergeCell ref="A10:C10"/>
    <mergeCell ref="E10:G10"/>
    <mergeCell ref="A9:C9"/>
    <mergeCell ref="E9:G9"/>
    <mergeCell ref="A5:C5"/>
    <mergeCell ref="E5:G5"/>
    <mergeCell ref="A6:H6"/>
    <mergeCell ref="A7:H7"/>
    <mergeCell ref="A8:C8"/>
    <mergeCell ref="E8:G8"/>
  </mergeCells>
  <printOptions horizontalCentered="1"/>
  <pageMargins left="0.15748031496062992" right="0.15748031496062992" top="0.43307086614173229" bottom="0.27559055118110237" header="0.15748031496062992" footer="0.15748031496062992"/>
  <pageSetup paperSize="9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zoomScaleNormal="100" zoomScaleSheetLayoutView="85" workbookViewId="0">
      <pane xSplit="1" ySplit="4" topLeftCell="B5" activePane="bottomRight" state="frozen"/>
      <selection activeCell="L8" sqref="L8"/>
      <selection pane="topRight" activeCell="L8" sqref="L8"/>
      <selection pane="bottomLeft" activeCell="L8" sqref="L8"/>
      <selection pane="bottomRight" activeCell="L8" sqref="L8"/>
    </sheetView>
  </sheetViews>
  <sheetFormatPr defaultColWidth="9.140625" defaultRowHeight="15.75"/>
  <cols>
    <col min="1" max="1" width="29.28515625" style="233" customWidth="1"/>
    <col min="2" max="2" width="9.140625" style="233"/>
    <col min="3" max="8" width="19.7109375" style="257" bestFit="1" customWidth="1"/>
    <col min="9" max="9" width="13.7109375" style="257" customWidth="1"/>
    <col min="10" max="10" width="12" style="267" customWidth="1"/>
    <col min="11" max="16384" width="9.140625" style="257"/>
  </cols>
  <sheetData>
    <row r="2" spans="1:9" ht="18.75">
      <c r="A2" s="374" t="s">
        <v>128</v>
      </c>
      <c r="B2" s="374"/>
      <c r="C2" s="374"/>
      <c r="D2" s="374"/>
      <c r="E2" s="374"/>
      <c r="F2" s="374"/>
      <c r="G2" s="374"/>
      <c r="H2" s="374"/>
      <c r="I2" s="374"/>
    </row>
    <row r="3" spans="1:9" ht="16.5" thickBot="1"/>
    <row r="4" spans="1:9" ht="35.25" customHeight="1" thickBot="1">
      <c r="A4" s="280" t="s">
        <v>127</v>
      </c>
      <c r="B4" s="281"/>
      <c r="C4" s="282" t="s">
        <v>113</v>
      </c>
      <c r="D4" s="282" t="s">
        <v>114</v>
      </c>
      <c r="E4" s="282" t="s">
        <v>115</v>
      </c>
      <c r="F4" s="282" t="s">
        <v>116</v>
      </c>
      <c r="G4" s="282" t="s">
        <v>117</v>
      </c>
      <c r="H4" s="282" t="s">
        <v>118</v>
      </c>
      <c r="I4" s="279" t="s">
        <v>119</v>
      </c>
    </row>
    <row r="5" spans="1:9">
      <c r="A5" s="375" t="s">
        <v>111</v>
      </c>
      <c r="B5" s="262" t="s">
        <v>120</v>
      </c>
      <c r="C5" s="269">
        <v>1705.8047999999999</v>
      </c>
      <c r="D5" s="269">
        <v>1705.8047999999999</v>
      </c>
      <c r="E5" s="269">
        <v>1705.8047999999999</v>
      </c>
      <c r="F5" s="269">
        <v>3411.6095999999998</v>
      </c>
      <c r="G5" s="269">
        <v>1705.8047999999999</v>
      </c>
      <c r="H5" s="269">
        <v>1705.8047999999999</v>
      </c>
      <c r="I5" s="263">
        <f>SUM(C5:H5)</f>
        <v>11940.633599999999</v>
      </c>
    </row>
    <row r="6" spans="1:9" ht="16.5" thickBot="1">
      <c r="A6" s="376"/>
      <c r="B6" s="258" t="s">
        <v>121</v>
      </c>
      <c r="C6" s="270">
        <v>737.43935999999997</v>
      </c>
      <c r="D6" s="270">
        <v>737.43935999999997</v>
      </c>
      <c r="E6" s="270">
        <v>737.43935999999997</v>
      </c>
      <c r="F6" s="270">
        <f>737.43936*2</f>
        <v>1474.8787199999999</v>
      </c>
      <c r="G6" s="270">
        <v>737.43935999999997</v>
      </c>
      <c r="H6" s="270">
        <v>737.43935999999997</v>
      </c>
      <c r="I6" s="259">
        <f t="shared" ref="I6:I28" si="0">SUM(C6:H6)</f>
        <v>5162.0755200000003</v>
      </c>
    </row>
    <row r="7" spans="1:9">
      <c r="A7" s="372" t="s">
        <v>110</v>
      </c>
      <c r="B7" s="262" t="s">
        <v>120</v>
      </c>
      <c r="C7" s="269">
        <v>5320</v>
      </c>
      <c r="D7" s="269">
        <v>5436.48</v>
      </c>
      <c r="E7" s="269">
        <v>3696</v>
      </c>
      <c r="F7" s="269">
        <v>6196.96</v>
      </c>
      <c r="G7" s="269">
        <v>5673.92</v>
      </c>
      <c r="H7" s="269">
        <v>3682.56</v>
      </c>
      <c r="I7" s="263">
        <f>SUM(C7:H7)</f>
        <v>30005.920000000002</v>
      </c>
    </row>
    <row r="8" spans="1:9" hidden="1">
      <c r="A8" s="373"/>
      <c r="B8" s="275"/>
      <c r="C8" s="276">
        <f>C7/I7*100</f>
        <v>17.729834645963198</v>
      </c>
      <c r="D8" s="276">
        <f>D7/I7*100</f>
        <v>18.118024709790596</v>
      </c>
      <c r="E8" s="276">
        <f>E7/I7*100</f>
        <v>12.317569332984956</v>
      </c>
      <c r="F8" s="276">
        <f>F7/I7*100</f>
        <v>20.652457914971446</v>
      </c>
      <c r="G8" s="276">
        <f>G7/I7*100</f>
        <v>18.909335224515694</v>
      </c>
      <c r="H8" s="276">
        <f>H7/I7*100</f>
        <v>12.272778171774103</v>
      </c>
      <c r="I8" s="261">
        <f>SUM(C8:H8)</f>
        <v>100.00000000000001</v>
      </c>
    </row>
    <row r="9" spans="1:9" ht="16.5" thickBot="1">
      <c r="A9" s="368"/>
      <c r="B9" s="258" t="s">
        <v>121</v>
      </c>
      <c r="C9" s="271">
        <v>2017.41</v>
      </c>
      <c r="D9" s="271">
        <v>2061.56</v>
      </c>
      <c r="E9" s="271">
        <v>1401.61</v>
      </c>
      <c r="F9" s="271">
        <v>2349.89</v>
      </c>
      <c r="G9" s="271">
        <v>2151.56</v>
      </c>
      <c r="H9" s="271">
        <v>1396.454</v>
      </c>
      <c r="I9" s="259">
        <f t="shared" si="0"/>
        <v>11378.483999999999</v>
      </c>
    </row>
    <row r="10" spans="1:9">
      <c r="A10" s="367" t="s">
        <v>122</v>
      </c>
      <c r="B10" s="262" t="s">
        <v>120</v>
      </c>
      <c r="C10" s="269">
        <v>380</v>
      </c>
      <c r="D10" s="269">
        <v>380</v>
      </c>
      <c r="E10" s="269">
        <v>380</v>
      </c>
      <c r="F10" s="269"/>
      <c r="G10" s="269">
        <v>380</v>
      </c>
      <c r="H10" s="269">
        <v>380</v>
      </c>
      <c r="I10" s="263">
        <f t="shared" si="0"/>
        <v>1900</v>
      </c>
    </row>
    <row r="11" spans="1:9" ht="16.5" thickBot="1">
      <c r="A11" s="371"/>
      <c r="B11" s="258" t="s">
        <v>121</v>
      </c>
      <c r="C11" s="271">
        <v>342</v>
      </c>
      <c r="D11" s="271">
        <v>342</v>
      </c>
      <c r="E11" s="271">
        <v>342</v>
      </c>
      <c r="F11" s="271"/>
      <c r="G11" s="271">
        <v>342</v>
      </c>
      <c r="H11" s="271">
        <v>342</v>
      </c>
      <c r="I11" s="259">
        <f t="shared" si="0"/>
        <v>1710</v>
      </c>
    </row>
    <row r="12" spans="1:9">
      <c r="A12" s="372" t="s">
        <v>132</v>
      </c>
      <c r="B12" s="262" t="s">
        <v>120</v>
      </c>
      <c r="C12" s="269"/>
      <c r="D12" s="269"/>
      <c r="E12" s="269"/>
      <c r="F12" s="269">
        <v>600</v>
      </c>
      <c r="G12" s="269"/>
      <c r="H12" s="269"/>
      <c r="I12" s="263">
        <f>SUM(C12:H12)</f>
        <v>600</v>
      </c>
    </row>
    <row r="13" spans="1:9" ht="16.5" thickBot="1">
      <c r="A13" s="368"/>
      <c r="B13" s="258" t="s">
        <v>121</v>
      </c>
      <c r="C13" s="271"/>
      <c r="D13" s="271"/>
      <c r="E13" s="271"/>
      <c r="F13" s="271">
        <v>600</v>
      </c>
      <c r="G13" s="271"/>
      <c r="H13" s="271"/>
      <c r="I13" s="259">
        <f>SUM(C13:H13)</f>
        <v>600</v>
      </c>
    </row>
    <row r="14" spans="1:9">
      <c r="A14" s="367" t="s">
        <v>123</v>
      </c>
      <c r="B14" s="262" t="s">
        <v>120</v>
      </c>
      <c r="C14" s="269">
        <v>169.12</v>
      </c>
      <c r="D14" s="269">
        <v>169.12</v>
      </c>
      <c r="E14" s="269">
        <v>169.12</v>
      </c>
      <c r="F14" s="269">
        <v>169.12</v>
      </c>
      <c r="G14" s="269">
        <v>169.12</v>
      </c>
      <c r="H14" s="269">
        <v>169.12</v>
      </c>
      <c r="I14" s="263">
        <f t="shared" si="0"/>
        <v>1014.72</v>
      </c>
    </row>
    <row r="15" spans="1:9" ht="16.5" thickBot="1">
      <c r="A15" s="368"/>
      <c r="B15" s="258" t="s">
        <v>121</v>
      </c>
      <c r="C15" s="271">
        <v>169.12</v>
      </c>
      <c r="D15" s="271">
        <v>169.12</v>
      </c>
      <c r="E15" s="271">
        <v>169.12</v>
      </c>
      <c r="F15" s="271">
        <v>169.12</v>
      </c>
      <c r="G15" s="271">
        <v>169.12</v>
      </c>
      <c r="H15" s="271">
        <v>169.12</v>
      </c>
      <c r="I15" s="259">
        <f t="shared" si="0"/>
        <v>1014.72</v>
      </c>
    </row>
    <row r="16" spans="1:9">
      <c r="A16" s="367" t="s">
        <v>125</v>
      </c>
      <c r="B16" s="262" t="s">
        <v>120</v>
      </c>
      <c r="C16" s="269">
        <v>150.8266667</v>
      </c>
      <c r="D16" s="269">
        <v>150.8266667</v>
      </c>
      <c r="E16" s="269">
        <v>150.8266667</v>
      </c>
      <c r="F16" s="269">
        <v>150.8266667</v>
      </c>
      <c r="G16" s="269">
        <v>150.8266667</v>
      </c>
      <c r="H16" s="269">
        <v>150.8266667</v>
      </c>
      <c r="I16" s="263">
        <f t="shared" si="0"/>
        <v>904.96000020000008</v>
      </c>
    </row>
    <row r="17" spans="1:10" ht="16.5" thickBot="1">
      <c r="A17" s="371"/>
      <c r="B17" s="258" t="s">
        <v>121</v>
      </c>
      <c r="C17" s="271">
        <v>98.978166666999996</v>
      </c>
      <c r="D17" s="271">
        <v>98.978166666999996</v>
      </c>
      <c r="E17" s="271">
        <v>98.978166666999996</v>
      </c>
      <c r="F17" s="271">
        <v>98.978166666999996</v>
      </c>
      <c r="G17" s="271">
        <v>98.978166666999996</v>
      </c>
      <c r="H17" s="271">
        <v>98.978166666999996</v>
      </c>
      <c r="I17" s="259">
        <f t="shared" si="0"/>
        <v>593.86900000200001</v>
      </c>
    </row>
    <row r="18" spans="1:10">
      <c r="A18" s="367" t="s">
        <v>126</v>
      </c>
      <c r="B18" s="262" t="s">
        <v>120</v>
      </c>
      <c r="C18" s="269">
        <v>339.9</v>
      </c>
      <c r="D18" s="269">
        <v>339.9</v>
      </c>
      <c r="E18" s="269">
        <v>339.9</v>
      </c>
      <c r="F18" s="269">
        <v>339.9</v>
      </c>
      <c r="G18" s="269">
        <v>339.9</v>
      </c>
      <c r="H18" s="269">
        <v>339.9</v>
      </c>
      <c r="I18" s="263">
        <f t="shared" si="0"/>
        <v>2039.4</v>
      </c>
    </row>
    <row r="19" spans="1:10" ht="16.5" thickBot="1">
      <c r="A19" s="371"/>
      <c r="B19" s="258" t="s">
        <v>121</v>
      </c>
      <c r="C19" s="271">
        <v>28.324999999999999</v>
      </c>
      <c r="D19" s="271">
        <v>28.324999999999999</v>
      </c>
      <c r="E19" s="271">
        <v>28.324999999999999</v>
      </c>
      <c r="F19" s="271">
        <v>28.324999999999999</v>
      </c>
      <c r="G19" s="271">
        <v>28.324999999999999</v>
      </c>
      <c r="H19" s="271">
        <v>28.324999999999999</v>
      </c>
      <c r="I19" s="259">
        <f t="shared" si="0"/>
        <v>169.95</v>
      </c>
    </row>
    <row r="20" spans="1:10">
      <c r="A20" s="372" t="s">
        <v>129</v>
      </c>
      <c r="B20" s="262" t="s">
        <v>120</v>
      </c>
      <c r="C20" s="269">
        <v>1284</v>
      </c>
      <c r="D20" s="269">
        <v>1224</v>
      </c>
      <c r="E20" s="269">
        <v>996</v>
      </c>
      <c r="F20" s="269">
        <v>552</v>
      </c>
      <c r="G20" s="269">
        <v>1284</v>
      </c>
      <c r="H20" s="269">
        <v>1008</v>
      </c>
      <c r="I20" s="263">
        <f t="shared" si="0"/>
        <v>6348</v>
      </c>
    </row>
    <row r="21" spans="1:10" hidden="1">
      <c r="A21" s="373"/>
      <c r="B21" s="277"/>
      <c r="C21" s="276">
        <f>C20/I20*100</f>
        <v>20.226843100189036</v>
      </c>
      <c r="D21" s="276">
        <f>D20/I20*100</f>
        <v>19.281663516068054</v>
      </c>
      <c r="E21" s="276">
        <f>E20/I20*100</f>
        <v>15.689981096408317</v>
      </c>
      <c r="F21" s="276">
        <f>F20/I20*100</f>
        <v>8.695652173913043</v>
      </c>
      <c r="G21" s="276">
        <f>G20/I20*100</f>
        <v>20.226843100189036</v>
      </c>
      <c r="H21" s="276">
        <f>H20/I20*100</f>
        <v>15.879017013232513</v>
      </c>
      <c r="I21" s="261">
        <f t="shared" si="0"/>
        <v>100.00000000000001</v>
      </c>
    </row>
    <row r="22" spans="1:10" ht="16.5" thickBot="1">
      <c r="A22" s="368"/>
      <c r="B22" s="258" t="s">
        <v>121</v>
      </c>
      <c r="C22" s="271">
        <v>283.49</v>
      </c>
      <c r="D22" s="271">
        <v>270.24</v>
      </c>
      <c r="E22" s="271">
        <v>219.9</v>
      </c>
      <c r="F22" s="271">
        <v>121.88</v>
      </c>
      <c r="G22" s="271">
        <v>283.49</v>
      </c>
      <c r="H22" s="271">
        <v>222.506</v>
      </c>
      <c r="I22" s="259">
        <f t="shared" si="0"/>
        <v>1401.5060000000001</v>
      </c>
      <c r="J22" s="267">
        <v>1401.5060000000001</v>
      </c>
    </row>
    <row r="23" spans="1:10">
      <c r="A23" s="367" t="s">
        <v>130</v>
      </c>
      <c r="B23" s="262" t="s">
        <v>120</v>
      </c>
      <c r="C23" s="269">
        <v>244.2</v>
      </c>
      <c r="D23" s="269">
        <v>488.39999</v>
      </c>
      <c r="E23" s="269">
        <v>244.2</v>
      </c>
      <c r="F23" s="269"/>
      <c r="G23" s="272">
        <v>244.2</v>
      </c>
      <c r="H23" s="269">
        <v>488.39999</v>
      </c>
      <c r="I23" s="263">
        <f t="shared" si="0"/>
        <v>1709.3999800000001</v>
      </c>
    </row>
    <row r="24" spans="1:10" ht="16.5" thickBot="1">
      <c r="A24" s="368"/>
      <c r="B24" s="265" t="s">
        <v>121</v>
      </c>
      <c r="C24" s="270">
        <v>81.400000000000006</v>
      </c>
      <c r="D24" s="270">
        <v>162.80000000000001</v>
      </c>
      <c r="E24" s="270">
        <v>81.400000000000006</v>
      </c>
      <c r="F24" s="270"/>
      <c r="G24" s="270">
        <v>81.400000000000006</v>
      </c>
      <c r="H24" s="270">
        <v>162.80000000000001</v>
      </c>
      <c r="I24" s="268">
        <f t="shared" si="0"/>
        <v>569.79999999999995</v>
      </c>
    </row>
    <row r="25" spans="1:10">
      <c r="A25" s="372" t="s">
        <v>131</v>
      </c>
      <c r="B25" s="262" t="s">
        <v>120</v>
      </c>
      <c r="C25" s="269">
        <v>660.96</v>
      </c>
      <c r="D25" s="269">
        <v>660.96</v>
      </c>
      <c r="E25" s="269">
        <v>660.96</v>
      </c>
      <c r="F25" s="269">
        <v>293.76</v>
      </c>
      <c r="G25" s="269">
        <v>416.16</v>
      </c>
      <c r="H25" s="269">
        <v>734.34900000000005</v>
      </c>
      <c r="I25" s="263">
        <f t="shared" si="0"/>
        <v>3427.1490000000003</v>
      </c>
    </row>
    <row r="26" spans="1:10" ht="16.5" thickBot="1">
      <c r="A26" s="368"/>
      <c r="B26" s="258" t="s">
        <v>121</v>
      </c>
      <c r="C26" s="271">
        <v>68.680000000000007</v>
      </c>
      <c r="D26" s="271">
        <v>68.680000000000007</v>
      </c>
      <c r="E26" s="271">
        <v>68.680000000000007</v>
      </c>
      <c r="F26" s="271">
        <v>68.680000000000007</v>
      </c>
      <c r="G26" s="271">
        <v>68.680000000000007</v>
      </c>
      <c r="H26" s="271">
        <v>68.680000000000007</v>
      </c>
      <c r="I26" s="259">
        <f t="shared" si="0"/>
        <v>412.08000000000004</v>
      </c>
    </row>
    <row r="27" spans="1:10">
      <c r="A27" s="369" t="s">
        <v>124</v>
      </c>
      <c r="B27" s="264" t="s">
        <v>120</v>
      </c>
      <c r="C27" s="273">
        <f t="shared" ref="C27:H27" si="1">C5+C7+C10+C14+C16+C18+C20+C23+C25+C12</f>
        <v>10254.811466700001</v>
      </c>
      <c r="D27" s="273">
        <f t="shared" si="1"/>
        <v>10555.491456699998</v>
      </c>
      <c r="E27" s="273">
        <f t="shared" si="1"/>
        <v>8342.8114666999991</v>
      </c>
      <c r="F27" s="273">
        <f t="shared" si="1"/>
        <v>11714.1762667</v>
      </c>
      <c r="G27" s="273">
        <f t="shared" si="1"/>
        <v>10363.9314667</v>
      </c>
      <c r="H27" s="273">
        <f t="shared" si="1"/>
        <v>8658.9604566999988</v>
      </c>
      <c r="I27" s="263">
        <f t="shared" si="0"/>
        <v>59890.182580199995</v>
      </c>
    </row>
    <row r="28" spans="1:10" ht="16.5" thickBot="1">
      <c r="A28" s="370"/>
      <c r="B28" s="260" t="s">
        <v>121</v>
      </c>
      <c r="C28" s="274">
        <f t="shared" ref="C28:H28" si="2">C6+C9+C11+C15+C17+C19+C22+C24+C26+C13</f>
        <v>3826.8425266670001</v>
      </c>
      <c r="D28" s="274">
        <f t="shared" si="2"/>
        <v>3939.1425266669999</v>
      </c>
      <c r="E28" s="274">
        <f t="shared" si="2"/>
        <v>3147.4525266669998</v>
      </c>
      <c r="F28" s="274">
        <f t="shared" si="2"/>
        <v>4911.7518866670007</v>
      </c>
      <c r="G28" s="274">
        <f t="shared" si="2"/>
        <v>3960.9925266669998</v>
      </c>
      <c r="H28" s="274">
        <f t="shared" si="2"/>
        <v>3226.3025266669997</v>
      </c>
      <c r="I28" s="268">
        <f t="shared" si="0"/>
        <v>23012.484520001999</v>
      </c>
    </row>
  </sheetData>
  <mergeCells count="12">
    <mergeCell ref="A12:A13"/>
    <mergeCell ref="A2:I2"/>
    <mergeCell ref="A5:A6"/>
    <mergeCell ref="A7:A9"/>
    <mergeCell ref="A10:A11"/>
    <mergeCell ref="A14:A15"/>
    <mergeCell ref="A27:A28"/>
    <mergeCell ref="A16:A17"/>
    <mergeCell ref="A18:A19"/>
    <mergeCell ref="A20:A22"/>
    <mergeCell ref="A23:A24"/>
    <mergeCell ref="A25:A26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6" orientation="landscape" horizontalDpi="300" verticalDpi="300" r:id="rId1"/>
  <rowBreaks count="1" manualBreakCount="1">
    <brk id="29" max="8" man="1"/>
  </rowBreaks>
  <colBreaks count="1" manualBreakCount="1">
    <brk id="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view="pageBreakPreview" topLeftCell="A27" zoomScaleNormal="100" zoomScaleSheetLayoutView="100" workbookViewId="0">
      <selection sqref="A1:F41"/>
    </sheetView>
  </sheetViews>
  <sheetFormatPr defaultRowHeight="15.75"/>
  <cols>
    <col min="1" max="1" width="6.5703125" style="257" customWidth="1"/>
    <col min="2" max="2" width="43" style="257" customWidth="1"/>
    <col min="3" max="3" width="9.140625" style="257"/>
    <col min="4" max="4" width="10.5703125" style="257" customWidth="1"/>
    <col min="5" max="5" width="12.42578125" style="257" customWidth="1"/>
    <col min="6" max="6" width="18.140625" style="257" customWidth="1"/>
    <col min="7" max="16384" width="9.140625" style="257"/>
  </cols>
  <sheetData>
    <row r="1" spans="1:9" ht="24.75" customHeight="1">
      <c r="A1" s="377" t="s">
        <v>185</v>
      </c>
      <c r="B1" s="377"/>
      <c r="C1" s="377"/>
      <c r="D1" s="377"/>
      <c r="E1" s="377"/>
      <c r="F1" s="377"/>
    </row>
    <row r="2" spans="1:9">
      <c r="A2" s="300"/>
      <c r="B2" s="300"/>
      <c r="C2" s="300"/>
      <c r="D2" s="300"/>
      <c r="E2" s="300"/>
      <c r="F2" s="300"/>
    </row>
    <row r="4" spans="1:9">
      <c r="A4" s="378" t="s">
        <v>169</v>
      </c>
      <c r="B4" s="378"/>
      <c r="C4" s="378"/>
      <c r="D4" s="378"/>
      <c r="E4" s="378"/>
      <c r="F4" s="378"/>
    </row>
    <row r="5" spans="1:9">
      <c r="A5" s="298"/>
      <c r="B5" s="298"/>
      <c r="C5" s="298"/>
      <c r="D5" s="298"/>
      <c r="E5" s="298"/>
      <c r="F5" s="298"/>
    </row>
    <row r="6" spans="1:9" ht="45" customHeight="1">
      <c r="A6" s="305" t="s">
        <v>186</v>
      </c>
      <c r="B6" s="306" t="s">
        <v>166</v>
      </c>
      <c r="C6" s="306" t="s">
        <v>168</v>
      </c>
      <c r="D6" s="305" t="s">
        <v>188</v>
      </c>
      <c r="E6" s="306" t="s">
        <v>187</v>
      </c>
      <c r="F6" s="305" t="s">
        <v>189</v>
      </c>
    </row>
    <row r="7" spans="1:9" ht="37.5" customHeight="1">
      <c r="A7" s="146">
        <v>1</v>
      </c>
      <c r="B7" s="147" t="s">
        <v>170</v>
      </c>
      <c r="C7" s="146" t="s">
        <v>171</v>
      </c>
      <c r="D7" s="146">
        <v>100</v>
      </c>
      <c r="E7" s="304">
        <v>120</v>
      </c>
      <c r="F7" s="304">
        <f t="shared" ref="F7:F12" si="0">D7*E7</f>
        <v>12000</v>
      </c>
    </row>
    <row r="8" spans="1:9" ht="78.75">
      <c r="A8" s="146">
        <v>2</v>
      </c>
      <c r="B8" s="147" t="s">
        <v>174</v>
      </c>
      <c r="C8" s="146" t="s">
        <v>172</v>
      </c>
      <c r="D8" s="146">
        <v>200</v>
      </c>
      <c r="E8" s="304">
        <v>355.46</v>
      </c>
      <c r="F8" s="304">
        <f t="shared" si="0"/>
        <v>71092</v>
      </c>
    </row>
    <row r="9" spans="1:9" ht="47.25">
      <c r="A9" s="146">
        <v>3</v>
      </c>
      <c r="B9" s="147" t="s">
        <v>173</v>
      </c>
      <c r="C9" s="146" t="s">
        <v>172</v>
      </c>
      <c r="D9" s="146">
        <v>150</v>
      </c>
      <c r="E9" s="304">
        <v>1950.87</v>
      </c>
      <c r="F9" s="304">
        <f t="shared" si="0"/>
        <v>292630.5</v>
      </c>
    </row>
    <row r="10" spans="1:9" ht="47.25">
      <c r="A10" s="146">
        <v>4</v>
      </c>
      <c r="B10" s="302" t="s">
        <v>182</v>
      </c>
      <c r="C10" s="146" t="s">
        <v>172</v>
      </c>
      <c r="D10" s="146">
        <v>10</v>
      </c>
      <c r="E10" s="304">
        <v>145398.46</v>
      </c>
      <c r="F10" s="304">
        <f t="shared" si="0"/>
        <v>1453984.5999999999</v>
      </c>
    </row>
    <row r="11" spans="1:9" ht="27" customHeight="1">
      <c r="A11" s="146">
        <v>5</v>
      </c>
      <c r="B11" s="302" t="s">
        <v>180</v>
      </c>
      <c r="C11" s="301" t="s">
        <v>181</v>
      </c>
      <c r="D11" s="301">
        <v>100</v>
      </c>
      <c r="E11" s="307">
        <v>10000</v>
      </c>
      <c r="F11" s="304">
        <f t="shared" si="0"/>
        <v>1000000</v>
      </c>
      <c r="I11" s="257" t="s">
        <v>30</v>
      </c>
    </row>
    <row r="12" spans="1:9" ht="22.5" customHeight="1">
      <c r="A12" s="146">
        <v>6</v>
      </c>
      <c r="B12" s="302" t="s">
        <v>183</v>
      </c>
      <c r="C12" s="146" t="s">
        <v>171</v>
      </c>
      <c r="D12" s="146">
        <v>50</v>
      </c>
      <c r="E12" s="304">
        <v>70</v>
      </c>
      <c r="F12" s="304">
        <f t="shared" si="0"/>
        <v>3500</v>
      </c>
    </row>
    <row r="13" spans="1:9">
      <c r="A13" s="72"/>
      <c r="B13" s="303" t="s">
        <v>86</v>
      </c>
      <c r="C13" s="147"/>
      <c r="D13" s="299"/>
      <c r="E13" s="303"/>
      <c r="F13" s="308">
        <f>SUM(F7:F12)</f>
        <v>2833207.0999999996</v>
      </c>
    </row>
    <row r="16" spans="1:9">
      <c r="A16" s="379" t="s">
        <v>167</v>
      </c>
      <c r="B16" s="379"/>
      <c r="C16" s="379"/>
      <c r="D16" s="379"/>
      <c r="E16" s="379"/>
      <c r="F16" s="379"/>
    </row>
    <row r="17" spans="1:6">
      <c r="A17" s="309"/>
      <c r="B17" s="309"/>
      <c r="C17" s="309"/>
      <c r="D17" s="309"/>
      <c r="E17" s="309"/>
      <c r="F17" s="309"/>
    </row>
    <row r="18" spans="1:6" ht="31.5">
      <c r="A18" s="305" t="s">
        <v>186</v>
      </c>
      <c r="B18" s="293" t="s">
        <v>161</v>
      </c>
      <c r="C18" s="293" t="s">
        <v>206</v>
      </c>
      <c r="D18" s="294" t="s">
        <v>162</v>
      </c>
      <c r="E18" s="294" t="s">
        <v>163</v>
      </c>
      <c r="F18" s="294" t="s">
        <v>164</v>
      </c>
    </row>
    <row r="19" spans="1:6" ht="126">
      <c r="A19" s="146">
        <v>7</v>
      </c>
      <c r="B19" s="295" t="s">
        <v>205</v>
      </c>
      <c r="C19" s="146" t="s">
        <v>165</v>
      </c>
      <c r="D19" s="146">
        <v>50</v>
      </c>
      <c r="E19" s="304">
        <v>4500</v>
      </c>
      <c r="F19" s="304">
        <f>D19*E19</f>
        <v>225000</v>
      </c>
    </row>
    <row r="20" spans="1:6" ht="35.25" customHeight="1">
      <c r="A20" s="146">
        <v>8</v>
      </c>
      <c r="B20" s="295" t="s">
        <v>190</v>
      </c>
      <c r="C20" s="146" t="s">
        <v>165</v>
      </c>
      <c r="D20" s="146">
        <v>300</v>
      </c>
      <c r="E20" s="304">
        <v>200</v>
      </c>
      <c r="F20" s="304">
        <f t="shared" ref="F20:F39" si="1">D20*E20</f>
        <v>60000</v>
      </c>
    </row>
    <row r="21" spans="1:6" ht="78.75">
      <c r="A21" s="146">
        <v>9</v>
      </c>
      <c r="B21" s="295" t="s">
        <v>191</v>
      </c>
      <c r="C21" s="146" t="s">
        <v>165</v>
      </c>
      <c r="D21" s="146">
        <v>10</v>
      </c>
      <c r="E21" s="304">
        <v>15000</v>
      </c>
      <c r="F21" s="304">
        <f t="shared" si="1"/>
        <v>150000</v>
      </c>
    </row>
    <row r="22" spans="1:6" ht="87" customHeight="1">
      <c r="A22" s="146">
        <v>10</v>
      </c>
      <c r="B22" s="295" t="s">
        <v>192</v>
      </c>
      <c r="C22" s="146" t="s">
        <v>165</v>
      </c>
      <c r="D22" s="146">
        <v>10</v>
      </c>
      <c r="E22" s="304">
        <v>15000</v>
      </c>
      <c r="F22" s="304">
        <f t="shared" si="1"/>
        <v>150000</v>
      </c>
    </row>
    <row r="23" spans="1:6" ht="47.25">
      <c r="A23" s="146">
        <v>11</v>
      </c>
      <c r="B23" s="295" t="s">
        <v>193</v>
      </c>
      <c r="C23" s="146" t="s">
        <v>165</v>
      </c>
      <c r="D23" s="146">
        <v>100</v>
      </c>
      <c r="E23" s="304">
        <v>200</v>
      </c>
      <c r="F23" s="304">
        <f t="shared" si="1"/>
        <v>20000</v>
      </c>
    </row>
    <row r="24" spans="1:6" ht="31.5">
      <c r="A24" s="146">
        <v>12</v>
      </c>
      <c r="B24" s="295" t="s">
        <v>178</v>
      </c>
      <c r="C24" s="146" t="s">
        <v>165</v>
      </c>
      <c r="D24" s="146">
        <v>3000</v>
      </c>
      <c r="E24" s="304">
        <v>100</v>
      </c>
      <c r="F24" s="304">
        <f t="shared" si="1"/>
        <v>300000</v>
      </c>
    </row>
    <row r="25" spans="1:6" ht="157.5">
      <c r="A25" s="146">
        <v>13</v>
      </c>
      <c r="B25" s="295" t="s">
        <v>194</v>
      </c>
      <c r="C25" s="146" t="s">
        <v>165</v>
      </c>
      <c r="D25" s="146">
        <v>100</v>
      </c>
      <c r="E25" s="304">
        <v>400</v>
      </c>
      <c r="F25" s="304">
        <f t="shared" si="1"/>
        <v>40000</v>
      </c>
    </row>
    <row r="26" spans="1:6" ht="144" customHeight="1">
      <c r="A26" s="146">
        <v>14</v>
      </c>
      <c r="B26" s="295" t="s">
        <v>204</v>
      </c>
      <c r="C26" s="146" t="s">
        <v>165</v>
      </c>
      <c r="D26" s="146">
        <v>100</v>
      </c>
      <c r="E26" s="304">
        <v>400</v>
      </c>
      <c r="F26" s="304">
        <f t="shared" si="1"/>
        <v>40000</v>
      </c>
    </row>
    <row r="27" spans="1:6" ht="31.5">
      <c r="A27" s="146">
        <v>15</v>
      </c>
      <c r="B27" s="295" t="s">
        <v>176</v>
      </c>
      <c r="C27" s="146" t="s">
        <v>165</v>
      </c>
      <c r="D27" s="146">
        <v>5</v>
      </c>
      <c r="E27" s="304">
        <v>2100</v>
      </c>
      <c r="F27" s="304">
        <f t="shared" si="1"/>
        <v>10500</v>
      </c>
    </row>
    <row r="28" spans="1:6" ht="47.25">
      <c r="A28" s="146">
        <v>16</v>
      </c>
      <c r="B28" s="295" t="s">
        <v>177</v>
      </c>
      <c r="C28" s="146" t="s">
        <v>165</v>
      </c>
      <c r="D28" s="146">
        <v>100</v>
      </c>
      <c r="E28" s="304">
        <v>800</v>
      </c>
      <c r="F28" s="304">
        <f t="shared" si="1"/>
        <v>80000</v>
      </c>
    </row>
    <row r="29" spans="1:6" ht="31.5">
      <c r="A29" s="146">
        <v>17</v>
      </c>
      <c r="B29" s="295" t="s">
        <v>200</v>
      </c>
      <c r="C29" s="146" t="s">
        <v>165</v>
      </c>
      <c r="D29" s="146">
        <v>5000</v>
      </c>
      <c r="E29" s="304">
        <v>50</v>
      </c>
      <c r="F29" s="304">
        <f t="shared" si="1"/>
        <v>250000</v>
      </c>
    </row>
    <row r="30" spans="1:6" ht="31.5">
      <c r="A30" s="146">
        <v>18</v>
      </c>
      <c r="B30" s="295" t="s">
        <v>201</v>
      </c>
      <c r="C30" s="146" t="s">
        <v>165</v>
      </c>
      <c r="D30" s="146">
        <v>5000</v>
      </c>
      <c r="E30" s="304">
        <v>20</v>
      </c>
      <c r="F30" s="304">
        <f t="shared" si="1"/>
        <v>100000</v>
      </c>
    </row>
    <row r="31" spans="1:6" ht="31.5">
      <c r="A31" s="146">
        <v>19</v>
      </c>
      <c r="B31" s="295" t="s">
        <v>202</v>
      </c>
      <c r="C31" s="146" t="s">
        <v>165</v>
      </c>
      <c r="D31" s="146">
        <v>5000</v>
      </c>
      <c r="E31" s="304">
        <v>50</v>
      </c>
      <c r="F31" s="304">
        <f t="shared" si="1"/>
        <v>250000</v>
      </c>
    </row>
    <row r="32" spans="1:6" ht="31.5">
      <c r="A32" s="146">
        <v>20</v>
      </c>
      <c r="B32" s="295" t="s">
        <v>203</v>
      </c>
      <c r="C32" s="146" t="s">
        <v>165</v>
      </c>
      <c r="D32" s="146">
        <v>5000</v>
      </c>
      <c r="E32" s="304">
        <v>50</v>
      </c>
      <c r="F32" s="304">
        <f t="shared" si="1"/>
        <v>250000</v>
      </c>
    </row>
    <row r="33" spans="1:6" ht="47.25">
      <c r="A33" s="146">
        <v>21</v>
      </c>
      <c r="B33" s="295" t="s">
        <v>199</v>
      </c>
      <c r="C33" s="146" t="s">
        <v>165</v>
      </c>
      <c r="D33" s="146">
        <v>50</v>
      </c>
      <c r="E33" s="304">
        <v>700</v>
      </c>
      <c r="F33" s="304">
        <f t="shared" si="1"/>
        <v>35000</v>
      </c>
    </row>
    <row r="34" spans="1:6" ht="78.75">
      <c r="A34" s="146">
        <v>22</v>
      </c>
      <c r="B34" s="295" t="s">
        <v>198</v>
      </c>
      <c r="C34" s="146" t="s">
        <v>165</v>
      </c>
      <c r="D34" s="146">
        <v>500</v>
      </c>
      <c r="E34" s="304">
        <v>100</v>
      </c>
      <c r="F34" s="304">
        <f t="shared" si="1"/>
        <v>50000</v>
      </c>
    </row>
    <row r="35" spans="1:6">
      <c r="A35" s="146">
        <v>23</v>
      </c>
      <c r="B35" s="295" t="s">
        <v>197</v>
      </c>
      <c r="C35" s="146" t="s">
        <v>165</v>
      </c>
      <c r="D35" s="146">
        <v>550</v>
      </c>
      <c r="E35" s="304">
        <v>100</v>
      </c>
      <c r="F35" s="304">
        <f t="shared" si="1"/>
        <v>55000</v>
      </c>
    </row>
    <row r="36" spans="1:6" ht="31.5">
      <c r="A36" s="146">
        <v>24</v>
      </c>
      <c r="B36" s="295" t="s">
        <v>184</v>
      </c>
      <c r="C36" s="146" t="s">
        <v>165</v>
      </c>
      <c r="D36" s="146">
        <v>300</v>
      </c>
      <c r="E36" s="304">
        <v>270</v>
      </c>
      <c r="F36" s="304">
        <f t="shared" si="1"/>
        <v>81000</v>
      </c>
    </row>
    <row r="37" spans="1:6" ht="31.5">
      <c r="A37" s="146">
        <v>25</v>
      </c>
      <c r="B37" s="295" t="s">
        <v>175</v>
      </c>
      <c r="C37" s="146" t="s">
        <v>179</v>
      </c>
      <c r="D37" s="146">
        <v>3</v>
      </c>
      <c r="E37" s="304">
        <v>3800</v>
      </c>
      <c r="F37" s="304">
        <f t="shared" si="1"/>
        <v>11400</v>
      </c>
    </row>
    <row r="38" spans="1:6">
      <c r="A38" s="146">
        <v>26</v>
      </c>
      <c r="B38" s="295" t="s">
        <v>196</v>
      </c>
      <c r="C38" s="146" t="s">
        <v>165</v>
      </c>
      <c r="D38" s="146">
        <v>800</v>
      </c>
      <c r="E38" s="304">
        <v>70</v>
      </c>
      <c r="F38" s="304">
        <f t="shared" si="1"/>
        <v>56000</v>
      </c>
    </row>
    <row r="39" spans="1:6" ht="63">
      <c r="A39" s="146">
        <v>27</v>
      </c>
      <c r="B39" s="295" t="s">
        <v>195</v>
      </c>
      <c r="C39" s="146" t="s">
        <v>165</v>
      </c>
      <c r="D39" s="146">
        <v>100</v>
      </c>
      <c r="E39" s="304">
        <v>300</v>
      </c>
      <c r="F39" s="304">
        <f t="shared" si="1"/>
        <v>30000</v>
      </c>
    </row>
    <row r="40" spans="1:6">
      <c r="A40" s="297"/>
      <c r="B40" s="310" t="s">
        <v>86</v>
      </c>
      <c r="C40" s="297"/>
      <c r="D40" s="297"/>
      <c r="E40" s="299"/>
      <c r="F40" s="296">
        <f>SUM(F19:F39)</f>
        <v>2243900</v>
      </c>
    </row>
    <row r="41" spans="1:6" ht="35.25" customHeight="1">
      <c r="A41" s="299"/>
      <c r="B41" s="312" t="s">
        <v>207</v>
      </c>
      <c r="C41" s="299"/>
      <c r="D41" s="299"/>
      <c r="E41" s="299"/>
      <c r="F41" s="311">
        <f>F13+F40</f>
        <v>5077107.0999999996</v>
      </c>
    </row>
  </sheetData>
  <mergeCells count="3">
    <mergeCell ref="A16:F16"/>
    <mergeCell ref="A4:F4"/>
    <mergeCell ref="A1:F1"/>
  </mergeCells>
  <pageMargins left="0.70866141732283472" right="0.70866141732283472" top="0.74803149606299213" bottom="0.74803149606299213" header="0.31496062992125984" footer="0.31496062992125984"/>
  <pageSetup paperSize="256" scale="70" fitToHeight="0" orientation="portrait" r:id="rId1"/>
  <colBreaks count="1" manualBreakCount="1">
    <brk id="7" max="7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J55"/>
  <sheetViews>
    <sheetView zoomScale="110" zoomScaleNormal="100" zoomScaleSheetLayoutView="110" workbookViewId="0">
      <selection activeCell="D29" sqref="D29"/>
    </sheetView>
  </sheetViews>
  <sheetFormatPr defaultColWidth="9.140625" defaultRowHeight="12.75"/>
  <cols>
    <col min="1" max="1" width="4.42578125" style="88" customWidth="1"/>
    <col min="2" max="2" width="29.28515625" style="88" bestFit="1" customWidth="1"/>
    <col min="3" max="3" width="12.7109375" style="88" customWidth="1"/>
    <col min="4" max="4" width="14" style="88" customWidth="1"/>
    <col min="5" max="5" width="13.42578125" style="104" customWidth="1"/>
    <col min="6" max="6" width="10.42578125" style="104" hidden="1" customWidth="1"/>
    <col min="7" max="7" width="12.5703125" style="88" customWidth="1"/>
    <col min="8" max="8" width="10.28515625" style="76" customWidth="1"/>
    <col min="9" max="9" width="13.140625" style="88" customWidth="1"/>
    <col min="10" max="16384" width="9.140625" style="88"/>
  </cols>
  <sheetData>
    <row r="3" spans="1:10" ht="15" customHeight="1">
      <c r="B3" s="316" t="s">
        <v>85</v>
      </c>
      <c r="C3" s="316"/>
      <c r="D3" s="316"/>
      <c r="E3" s="316"/>
      <c r="F3" s="316"/>
      <c r="G3" s="316"/>
      <c r="H3" s="126"/>
    </row>
    <row r="4" spans="1:10" ht="15" customHeight="1">
      <c r="B4" s="317"/>
      <c r="C4" s="317"/>
      <c r="D4" s="317"/>
      <c r="E4" s="317"/>
      <c r="F4" s="317"/>
      <c r="G4" s="317"/>
      <c r="H4" s="117"/>
    </row>
    <row r="5" spans="1:10">
      <c r="B5" s="89"/>
      <c r="C5" s="89"/>
      <c r="D5" s="89"/>
      <c r="E5" s="89"/>
      <c r="F5" s="89"/>
    </row>
    <row r="6" spans="1:10">
      <c r="C6" s="90"/>
      <c r="D6" s="90"/>
      <c r="G6" s="90" t="s">
        <v>0</v>
      </c>
    </row>
    <row r="7" spans="1:10" ht="15.75" customHeight="1">
      <c r="A7" s="318"/>
      <c r="B7" s="327" t="s">
        <v>1</v>
      </c>
      <c r="C7" s="328" t="s">
        <v>35</v>
      </c>
      <c r="D7" s="329" t="s">
        <v>97</v>
      </c>
      <c r="E7" s="328" t="s">
        <v>24</v>
      </c>
      <c r="F7" s="21"/>
      <c r="G7" s="329" t="s">
        <v>98</v>
      </c>
      <c r="H7" s="322"/>
    </row>
    <row r="8" spans="1:10" ht="51.75" customHeight="1">
      <c r="A8" s="318"/>
      <c r="B8" s="327"/>
      <c r="C8" s="328"/>
      <c r="D8" s="330"/>
      <c r="E8" s="328"/>
      <c r="F8" s="21" t="s">
        <v>23</v>
      </c>
      <c r="G8" s="330"/>
      <c r="H8" s="322"/>
    </row>
    <row r="9" spans="1:10" s="95" customFormat="1" ht="14.25">
      <c r="A9" s="74">
        <v>1</v>
      </c>
      <c r="B9" s="109" t="s">
        <v>2</v>
      </c>
      <c r="C9" s="66" t="e">
        <f>#REF!+#REF!+#REF!+#REF!+#REF!+#REF!+#REF!+#REF!+#REF!+#REF!+#REF!+#REF!+#REF!+#REF!</f>
        <v>#REF!</v>
      </c>
      <c r="D9" s="127"/>
      <c r="E9" s="127" t="e">
        <f>#REF!+#REF!+#REF!+#REF!+#REF!+#REF!+#REF!+#REF!+#REF!+#REF!+#REF!+#REF!+#REF!+#REF!</f>
        <v>#REF!</v>
      </c>
      <c r="F9" s="127"/>
      <c r="G9" s="127">
        <v>70420</v>
      </c>
      <c r="H9" s="69"/>
    </row>
    <row r="10" spans="1:10" s="95" customFormat="1" ht="14.25">
      <c r="A10" s="74">
        <v>2</v>
      </c>
      <c r="B10" s="128" t="s">
        <v>3</v>
      </c>
      <c r="C10" s="66" t="e">
        <f>C13+C14+C15+C16+C18+C19+C20+C21</f>
        <v>#REF!</v>
      </c>
      <c r="D10" s="66"/>
      <c r="E10" s="127" t="e">
        <f>E13+E14+E15+E16+E18+E19+E20+E21</f>
        <v>#REF!</v>
      </c>
      <c r="F10" s="127">
        <f>F13+F14+F15+F16+F18+F19+F21+F20</f>
        <v>0</v>
      </c>
      <c r="G10" s="127">
        <f>G13+G14+G15+G16+G18+G19+G20+G21</f>
        <v>49294.000000000007</v>
      </c>
      <c r="H10" s="71"/>
      <c r="I10" s="94"/>
    </row>
    <row r="11" spans="1:10" ht="15">
      <c r="A11" s="74">
        <v>3</v>
      </c>
      <c r="B11" s="129" t="s">
        <v>4</v>
      </c>
      <c r="C11" s="66" t="e">
        <f>C9-C10</f>
        <v>#REF!</v>
      </c>
      <c r="D11" s="66"/>
      <c r="E11" s="30" t="e">
        <f>E9-E10</f>
        <v>#REF!</v>
      </c>
      <c r="F11" s="30"/>
      <c r="G11" s="127"/>
      <c r="H11" s="324"/>
    </row>
    <row r="12" spans="1:10" ht="12.75" customHeight="1">
      <c r="A12" s="84" t="s">
        <v>5</v>
      </c>
      <c r="B12" s="109"/>
      <c r="C12" s="115"/>
      <c r="D12" s="115"/>
      <c r="E12" s="130"/>
      <c r="F12" s="130"/>
      <c r="G12" s="127"/>
      <c r="H12" s="324"/>
      <c r="I12" s="78"/>
      <c r="J12" s="76"/>
    </row>
    <row r="13" spans="1:10" ht="19.5" customHeight="1">
      <c r="A13" s="79" t="s">
        <v>17</v>
      </c>
      <c r="B13" s="132" t="s">
        <v>6</v>
      </c>
      <c r="C13" s="27" t="e">
        <f>#REF!+#REF!+#REF!+#REF!+#REF!+#REF!+#REF!+#REF!+#REF!+#REF!+#REF!+#REF!+#REF!+#REF!</f>
        <v>#REF!</v>
      </c>
      <c r="D13" s="27"/>
      <c r="E13" s="27" t="e">
        <f>#REF!+#REF!+#REF!+#REF!+#REF!+#REF!+#REF!+#REF!+#REF!+#REF!+#REF!+#REF!+#REF!+#REF!</f>
        <v>#REF!</v>
      </c>
      <c r="F13" s="27"/>
      <c r="G13" s="30">
        <v>23140.309000000001</v>
      </c>
      <c r="H13" s="82"/>
      <c r="I13" s="49"/>
      <c r="J13" s="49"/>
    </row>
    <row r="14" spans="1:10" ht="15">
      <c r="A14" s="79" t="s">
        <v>21</v>
      </c>
      <c r="B14" s="132" t="s">
        <v>7</v>
      </c>
      <c r="C14" s="27" t="e">
        <f>#REF!+#REF!+#REF!+#REF!+#REF!+#REF!+#REF!+#REF!+#REF!+#REF!+#REF!+#REF!+#REF!+#REF!</f>
        <v>#REF!</v>
      </c>
      <c r="D14" s="27"/>
      <c r="E14" s="27" t="e">
        <f>#REF!+#REF!+#REF!+#REF!+#REF!+#REF!+#REF!+#REF!+#REF!+#REF!+#REF!+#REF!+#REF!+#REF!</f>
        <v>#REF!</v>
      </c>
      <c r="F14" s="27"/>
      <c r="G14" s="30">
        <v>1603.623</v>
      </c>
      <c r="H14" s="83"/>
      <c r="I14" s="82"/>
      <c r="J14" s="76"/>
    </row>
    <row r="15" spans="1:10" ht="15">
      <c r="A15" s="79" t="s">
        <v>22</v>
      </c>
      <c r="B15" s="132" t="s">
        <v>8</v>
      </c>
      <c r="C15" s="27" t="e">
        <f>#REF!+#REF!+#REF!+#REF!+#REF!+#REF!+#REF!+#REF!+#REF!+#REF!+#REF!+#REF!+#REF!+#REF!</f>
        <v>#REF!</v>
      </c>
      <c r="D15" s="27"/>
      <c r="E15" s="27" t="e">
        <f>#REF!+#REF!+#REF!+#REF!+#REF!+#REF!+#REF!+#REF!+#REF!+#REF!+#REF!+#REF!+#REF!+#REF!</f>
        <v>#REF!</v>
      </c>
      <c r="F15" s="27"/>
      <c r="G15" s="30">
        <v>941.81100000000004</v>
      </c>
      <c r="H15" s="83"/>
      <c r="I15" s="82"/>
      <c r="J15" s="76"/>
    </row>
    <row r="16" spans="1:10" ht="15">
      <c r="A16" s="79" t="s">
        <v>15</v>
      </c>
      <c r="B16" s="132" t="s">
        <v>14</v>
      </c>
      <c r="C16" s="27" t="e">
        <f>#REF!+#REF!+#REF!+#REF!+#REF!+#REF!+#REF!+#REF!+#REF!+#REF!+#REF!+#REF!+#REF!+#REF!</f>
        <v>#REF!</v>
      </c>
      <c r="D16" s="27"/>
      <c r="E16" s="27" t="e">
        <f>#REF!+#REF!+#REF!+#REF!+#REF!+#REF!+#REF!+#REF!+#REF!+#REF!+#REF!+#REF!+#REF!+#REF!</f>
        <v>#REF!</v>
      </c>
      <c r="F16" s="27"/>
      <c r="G16" s="30">
        <v>6260.4690000000001</v>
      </c>
      <c r="H16" s="83"/>
      <c r="I16" s="82"/>
      <c r="J16" s="76"/>
    </row>
    <row r="17" spans="1:10" ht="18" customHeight="1">
      <c r="A17" s="84" t="s">
        <v>9</v>
      </c>
      <c r="B17" s="132"/>
      <c r="C17" s="27"/>
      <c r="D17" s="115"/>
      <c r="E17" s="27"/>
      <c r="F17" s="27"/>
      <c r="G17" s="127"/>
      <c r="H17" s="85"/>
      <c r="I17" s="86"/>
      <c r="J17" s="76"/>
    </row>
    <row r="18" spans="1:10" ht="18" customHeight="1">
      <c r="A18" s="79" t="s">
        <v>16</v>
      </c>
      <c r="B18" s="132" t="s">
        <v>10</v>
      </c>
      <c r="C18" s="28" t="e">
        <f>#REF!+#REF!+#REF!+#REF!+#REF!+#REF!+#REF!+#REF!+#REF!+#REF!+#REF!+#REF!+#REF!+#REF!</f>
        <v>#REF!</v>
      </c>
      <c r="D18" s="27" t="e">
        <f>#REF!+#REF!+#REF!+#REF!+#REF!+#REF!+#REF!+#REF!+#REF!+#REF!+#REF!+#REF!+#REF!+#REF!</f>
        <v>#REF!</v>
      </c>
      <c r="E18" s="27" t="e">
        <f>#REF!+#REF!+#REF!+#REF!+#REF!+#REF!+#REF!+#REF!+#REF!+#REF!+#REF!+#REF!+#REF!+#REF!</f>
        <v>#REF!</v>
      </c>
      <c r="F18" s="28"/>
      <c r="G18" s="325">
        <v>8968.9609999999993</v>
      </c>
      <c r="H18" s="103"/>
    </row>
    <row r="19" spans="1:10" ht="28.5" customHeight="1">
      <c r="A19" s="79" t="s">
        <v>19</v>
      </c>
      <c r="B19" s="133" t="s">
        <v>13</v>
      </c>
      <c r="C19" s="28" t="e">
        <f>#REF!+#REF!+#REF!+#REF!+#REF!+#REF!+#REF!+#REF!+#REF!+#REF!+#REF!+#REF!+#REF!+#REF!</f>
        <v>#REF!</v>
      </c>
      <c r="D19" s="27" t="e">
        <f>#REF!+#REF!+#REF!+#REF!+#REF!+#REF!+#REF!+#REF!+#REF!+#REF!+#REF!+#REF!+#REF!+#REF!</f>
        <v>#REF!</v>
      </c>
      <c r="E19" s="27" t="e">
        <f>#REF!+#REF!+#REF!+#REF!+#REF!+#REF!+#REF!+#REF!+#REF!+#REF!+#REF!+#REF!+#REF!+#REF!</f>
        <v>#REF!</v>
      </c>
      <c r="F19" s="28"/>
      <c r="G19" s="326"/>
      <c r="H19" s="103"/>
      <c r="I19" s="88" t="s">
        <v>30</v>
      </c>
    </row>
    <row r="20" spans="1:10" ht="28.5" customHeight="1">
      <c r="A20" s="79" t="s">
        <v>20</v>
      </c>
      <c r="B20" s="133" t="s">
        <v>11</v>
      </c>
      <c r="C20" s="28" t="e">
        <f>#REF!+#REF!+#REF!+#REF!+#REF!+#REF!+#REF!+#REF!+#REF!+#REF!+#REF!+#REF!+#REF!+#REF!</f>
        <v>#REF!</v>
      </c>
      <c r="D20" s="27" t="e">
        <f>#REF!+#REF!+#REF!+#REF!+#REF!+#REF!+#REF!+#REF!+#REF!+#REF!+#REF!+#REF!+#REF!+#REF!</f>
        <v>#REF!</v>
      </c>
      <c r="E20" s="27" t="e">
        <f>#REF!+#REF!+#REF!+#REF!+#REF!+#REF!+#REF!+#REF!+#REF!+#REF!+#REF!+#REF!+#REF!+#REF!</f>
        <v>#REF!</v>
      </c>
      <c r="F20" s="28"/>
      <c r="G20" s="30">
        <v>2777.9569999999999</v>
      </c>
      <c r="H20" s="103"/>
    </row>
    <row r="21" spans="1:10" ht="20.25" customHeight="1">
      <c r="A21" s="79" t="s">
        <v>18</v>
      </c>
      <c r="B21" s="132" t="s">
        <v>12</v>
      </c>
      <c r="C21" s="28" t="e">
        <f>#REF!+#REF!+#REF!+#REF!+#REF!+#REF!+#REF!+#REF!+#REF!+#REF!+#REF!+#REF!+#REF!+#REF!</f>
        <v>#REF!</v>
      </c>
      <c r="D21" s="27" t="e">
        <f>#REF!+#REF!+#REF!+#REF!+#REF!+#REF!+#REF!+#REF!+#REF!+#REF!+#REF!+#REF!+#REF!+#REF!</f>
        <v>#REF!</v>
      </c>
      <c r="E21" s="27" t="e">
        <f>#REF!+#REF!+#REF!+#REF!+#REF!+#REF!+#REF!+#REF!+#REF!+#REF!+#REF!+#REF!+#REF!+#REF!</f>
        <v>#REF!</v>
      </c>
      <c r="F21" s="27"/>
      <c r="G21" s="30">
        <v>5600.87</v>
      </c>
      <c r="H21" s="103"/>
    </row>
    <row r="22" spans="1:10" ht="15">
      <c r="A22" s="101"/>
      <c r="B22" s="132"/>
      <c r="C22" s="29"/>
      <c r="D22" s="29"/>
      <c r="E22" s="28"/>
      <c r="F22" s="28"/>
      <c r="G22" s="30"/>
    </row>
    <row r="23" spans="1:10" ht="15">
      <c r="B23" s="110"/>
    </row>
    <row r="24" spans="1:10" ht="15">
      <c r="B24" s="110"/>
      <c r="C24" s="110"/>
      <c r="D24" s="110"/>
    </row>
    <row r="25" spans="1:10" ht="15">
      <c r="B25" s="110" t="s">
        <v>34</v>
      </c>
      <c r="C25" s="110"/>
      <c r="D25" s="110"/>
    </row>
    <row r="26" spans="1:10" ht="15">
      <c r="B26" s="110"/>
      <c r="C26" s="110"/>
      <c r="D26" s="110"/>
    </row>
    <row r="27" spans="1:10" ht="15">
      <c r="B27" s="110"/>
      <c r="C27" s="110"/>
      <c r="D27" s="110"/>
    </row>
    <row r="28" spans="1:10" ht="15">
      <c r="B28" s="110"/>
      <c r="C28" s="110"/>
      <c r="D28" s="110"/>
    </row>
    <row r="29" spans="1:10" ht="15">
      <c r="B29" s="110"/>
      <c r="C29" s="110"/>
      <c r="D29" s="110"/>
    </row>
    <row r="30" spans="1:10" ht="15">
      <c r="B30" s="110"/>
      <c r="C30" s="110"/>
      <c r="D30" s="110"/>
    </row>
    <row r="31" spans="1:10" ht="13.5" customHeight="1">
      <c r="B31" s="110"/>
      <c r="C31" s="110"/>
      <c r="D31" s="110"/>
    </row>
    <row r="33" spans="1:8">
      <c r="A33" s="76"/>
      <c r="B33" s="76"/>
      <c r="C33" s="76"/>
      <c r="D33" s="76"/>
      <c r="E33" s="91"/>
      <c r="F33" s="91"/>
      <c r="G33" s="76"/>
    </row>
    <row r="34" spans="1:8">
      <c r="A34" s="76"/>
      <c r="B34" s="76"/>
      <c r="C34" s="76"/>
      <c r="D34" s="76"/>
      <c r="E34" s="91"/>
      <c r="F34" s="91"/>
      <c r="G34" s="76"/>
    </row>
    <row r="35" spans="1:8">
      <c r="A35" s="76"/>
      <c r="B35" s="76"/>
      <c r="C35" s="76"/>
      <c r="D35" s="76"/>
      <c r="E35" s="91"/>
      <c r="F35" s="91"/>
      <c r="G35" s="76"/>
    </row>
    <row r="36" spans="1:8">
      <c r="A36" s="322"/>
      <c r="B36" s="322"/>
      <c r="C36" s="323"/>
      <c r="D36" s="92"/>
      <c r="E36" s="323"/>
      <c r="F36" s="92"/>
      <c r="G36" s="92"/>
      <c r="H36" s="92"/>
    </row>
    <row r="37" spans="1:8" ht="37.5" customHeight="1">
      <c r="A37" s="322"/>
      <c r="B37" s="322"/>
      <c r="C37" s="323"/>
      <c r="D37" s="92"/>
      <c r="E37" s="323"/>
      <c r="F37" s="92"/>
      <c r="G37" s="92"/>
      <c r="H37" s="92"/>
    </row>
    <row r="38" spans="1:8">
      <c r="A38" s="105"/>
      <c r="B38" s="102"/>
      <c r="C38" s="98"/>
      <c r="D38" s="92"/>
      <c r="E38" s="92"/>
      <c r="F38" s="92"/>
      <c r="G38" s="69"/>
      <c r="H38" s="69"/>
    </row>
    <row r="39" spans="1:8">
      <c r="A39" s="105"/>
      <c r="B39" s="100"/>
      <c r="C39" s="98"/>
      <c r="D39" s="98"/>
      <c r="E39" s="98"/>
      <c r="F39" s="98"/>
      <c r="G39" s="71"/>
      <c r="H39" s="71"/>
    </row>
    <row r="40" spans="1:8">
      <c r="A40" s="91"/>
      <c r="B40" s="106"/>
      <c r="C40" s="92"/>
      <c r="D40" s="98"/>
      <c r="E40" s="98"/>
      <c r="F40" s="98"/>
      <c r="G40" s="98"/>
      <c r="H40" s="98"/>
    </row>
    <row r="41" spans="1:8" ht="12.75" customHeight="1">
      <c r="A41" s="313"/>
      <c r="B41" s="313"/>
      <c r="C41" s="313"/>
      <c r="D41" s="313"/>
      <c r="E41" s="313"/>
      <c r="F41" s="313"/>
      <c r="G41" s="313"/>
      <c r="H41" s="100"/>
    </row>
    <row r="42" spans="1:8">
      <c r="A42" s="76"/>
      <c r="B42" s="76"/>
      <c r="C42" s="91"/>
      <c r="D42" s="135"/>
      <c r="E42" s="135"/>
      <c r="F42" s="135"/>
      <c r="G42" s="82"/>
      <c r="H42" s="82"/>
    </row>
    <row r="43" spans="1:8">
      <c r="A43" s="76"/>
      <c r="B43" s="76"/>
      <c r="C43" s="91"/>
      <c r="D43" s="135"/>
      <c r="E43" s="135"/>
      <c r="F43" s="135"/>
      <c r="G43" s="82"/>
      <c r="H43" s="82"/>
    </row>
    <row r="44" spans="1:8">
      <c r="A44" s="76"/>
      <c r="B44" s="76"/>
      <c r="C44" s="91"/>
      <c r="D44" s="135"/>
      <c r="E44" s="107"/>
      <c r="F44" s="107"/>
      <c r="G44" s="82"/>
      <c r="H44" s="82"/>
    </row>
    <row r="45" spans="1:8">
      <c r="A45" s="76"/>
      <c r="B45" s="76"/>
      <c r="C45" s="91"/>
      <c r="D45" s="135"/>
      <c r="E45" s="107"/>
      <c r="F45" s="107"/>
      <c r="G45" s="82"/>
      <c r="H45" s="82"/>
    </row>
    <row r="46" spans="1:8">
      <c r="A46" s="76"/>
      <c r="B46" s="76"/>
      <c r="C46" s="91"/>
      <c r="D46" s="135"/>
      <c r="E46" s="107"/>
      <c r="F46" s="107"/>
      <c r="G46" s="82"/>
      <c r="H46" s="82"/>
    </row>
    <row r="47" spans="1:8">
      <c r="A47" s="76"/>
      <c r="B47" s="76"/>
      <c r="C47" s="82"/>
      <c r="D47" s="135"/>
      <c r="E47" s="107"/>
      <c r="F47" s="107"/>
      <c r="G47" s="82"/>
      <c r="H47" s="82"/>
    </row>
    <row r="48" spans="1:8">
      <c r="A48" s="76"/>
      <c r="B48" s="76"/>
      <c r="C48" s="91"/>
      <c r="D48" s="135"/>
      <c r="E48" s="107"/>
      <c r="F48" s="107"/>
      <c r="G48" s="82"/>
      <c r="H48" s="82"/>
    </row>
    <row r="49" spans="1:8">
      <c r="A49" s="76"/>
      <c r="B49" s="76"/>
      <c r="C49" s="91"/>
      <c r="D49" s="135"/>
      <c r="E49" s="108"/>
      <c r="F49" s="108"/>
      <c r="G49" s="82"/>
      <c r="H49" s="82"/>
    </row>
    <row r="50" spans="1:8">
      <c r="A50" s="76"/>
      <c r="B50" s="76"/>
      <c r="C50" s="91"/>
      <c r="D50" s="135"/>
      <c r="E50" s="108"/>
      <c r="F50" s="108"/>
      <c r="G50" s="82"/>
      <c r="H50" s="82"/>
    </row>
    <row r="51" spans="1:8">
      <c r="A51" s="76"/>
      <c r="B51" s="76"/>
      <c r="C51" s="91"/>
      <c r="D51" s="135"/>
      <c r="E51" s="107"/>
      <c r="F51" s="107"/>
      <c r="G51" s="82"/>
      <c r="H51" s="82"/>
    </row>
    <row r="52" spans="1:8">
      <c r="A52" s="76"/>
      <c r="B52" s="76"/>
      <c r="C52" s="76"/>
      <c r="D52" s="76"/>
      <c r="E52" s="91"/>
      <c r="F52" s="91"/>
      <c r="G52" s="76"/>
    </row>
    <row r="53" spans="1:8">
      <c r="A53" s="76"/>
      <c r="B53" s="76"/>
      <c r="C53" s="76"/>
      <c r="D53" s="76"/>
      <c r="E53" s="91"/>
      <c r="F53" s="91"/>
      <c r="G53" s="76"/>
    </row>
    <row r="54" spans="1:8">
      <c r="A54" s="76"/>
      <c r="B54" s="76"/>
      <c r="C54" s="76"/>
      <c r="D54" s="76"/>
      <c r="E54" s="91"/>
      <c r="F54" s="91"/>
      <c r="G54" s="76"/>
    </row>
    <row r="55" spans="1:8">
      <c r="A55" s="76"/>
      <c r="B55" s="76"/>
      <c r="C55" s="76"/>
      <c r="D55" s="76"/>
      <c r="E55" s="91"/>
      <c r="F55" s="91"/>
      <c r="G55" s="76"/>
    </row>
  </sheetData>
  <mergeCells count="16">
    <mergeCell ref="B3:G3"/>
    <mergeCell ref="B4:G4"/>
    <mergeCell ref="A7:A8"/>
    <mergeCell ref="B7:B8"/>
    <mergeCell ref="C7:C8"/>
    <mergeCell ref="D7:D8"/>
    <mergeCell ref="E7:E8"/>
    <mergeCell ref="G7:G8"/>
    <mergeCell ref="A41:G41"/>
    <mergeCell ref="H7:H8"/>
    <mergeCell ref="H11:H12"/>
    <mergeCell ref="A36:A37"/>
    <mergeCell ref="B36:B37"/>
    <mergeCell ref="C36:C37"/>
    <mergeCell ref="E36:E37"/>
    <mergeCell ref="G18:G19"/>
  </mergeCells>
  <printOptions horizontalCentered="1"/>
  <pageMargins left="0.74803149606299213" right="0.55118110236220474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54"/>
  <sheetViews>
    <sheetView zoomScaleNormal="100" zoomScaleSheetLayoutView="100" workbookViewId="0">
      <selection activeCell="M20" sqref="M20"/>
    </sheetView>
  </sheetViews>
  <sheetFormatPr defaultColWidth="9.140625" defaultRowHeight="12.75"/>
  <cols>
    <col min="1" max="1" width="4.42578125" style="31" customWidth="1"/>
    <col min="2" max="2" width="26.140625" style="31" customWidth="1"/>
    <col min="3" max="3" width="11.28515625" style="31" customWidth="1"/>
    <col min="4" max="4" width="12" style="31" customWidth="1"/>
    <col min="5" max="5" width="13.42578125" style="35" customWidth="1"/>
    <col min="6" max="6" width="12" style="35" hidden="1" customWidth="1"/>
    <col min="7" max="7" width="12.28515625" style="31" customWidth="1"/>
    <col min="8" max="8" width="11.42578125" style="33" customWidth="1"/>
    <col min="9" max="9" width="10.28515625" style="33" customWidth="1"/>
    <col min="10" max="12" width="6.5703125" style="33" customWidth="1"/>
    <col min="13" max="16384" width="9.140625" style="31"/>
  </cols>
  <sheetData>
    <row r="3" spans="1:12" ht="15" customHeight="1">
      <c r="B3" s="331" t="s">
        <v>101</v>
      </c>
      <c r="C3" s="331"/>
      <c r="D3" s="331"/>
      <c r="E3" s="331"/>
      <c r="F3" s="331"/>
      <c r="G3" s="331"/>
      <c r="H3" s="18"/>
      <c r="I3" s="18"/>
      <c r="J3" s="18"/>
      <c r="K3" s="18"/>
      <c r="L3" s="18"/>
    </row>
    <row r="4" spans="1:12" ht="15" customHeight="1">
      <c r="B4" s="317"/>
      <c r="C4" s="317"/>
      <c r="D4" s="317"/>
      <c r="E4" s="317"/>
      <c r="F4" s="317"/>
      <c r="G4" s="317"/>
      <c r="H4" s="19"/>
      <c r="I4" s="19"/>
      <c r="J4" s="19"/>
      <c r="K4" s="19"/>
      <c r="L4" s="19"/>
    </row>
    <row r="5" spans="1:12">
      <c r="B5" s="32"/>
      <c r="C5" s="32"/>
      <c r="D5" s="32"/>
      <c r="E5" s="32"/>
      <c r="F5" s="32"/>
    </row>
    <row r="6" spans="1:12">
      <c r="C6" s="34"/>
      <c r="D6" s="34"/>
      <c r="G6" s="34" t="s">
        <v>0</v>
      </c>
    </row>
    <row r="7" spans="1:12" ht="15.75" customHeight="1">
      <c r="A7" s="332"/>
      <c r="B7" s="333" t="s">
        <v>1</v>
      </c>
      <c r="C7" s="334" t="s">
        <v>35</v>
      </c>
      <c r="D7" s="335" t="s">
        <v>23</v>
      </c>
      <c r="E7" s="334" t="s">
        <v>24</v>
      </c>
      <c r="F7" s="114"/>
      <c r="G7" s="335" t="s">
        <v>98</v>
      </c>
      <c r="H7" s="338"/>
      <c r="I7" s="36"/>
      <c r="J7" s="36"/>
      <c r="K7" s="36"/>
      <c r="L7" s="36"/>
    </row>
    <row r="8" spans="1:12" ht="51.75" customHeight="1">
      <c r="A8" s="332"/>
      <c r="B8" s="333"/>
      <c r="C8" s="334"/>
      <c r="D8" s="336"/>
      <c r="E8" s="334"/>
      <c r="F8" s="114" t="s">
        <v>23</v>
      </c>
      <c r="G8" s="336"/>
      <c r="H8" s="338"/>
      <c r="I8" s="36"/>
      <c r="J8" s="36"/>
      <c r="K8" s="36"/>
      <c r="L8" s="36"/>
    </row>
    <row r="9" spans="1:12" s="39" customFormat="1">
      <c r="A9" s="37">
        <v>1</v>
      </c>
      <c r="B9" s="44" t="s">
        <v>2</v>
      </c>
      <c r="C9" s="67" t="e">
        <f>#REF!+#REF!</f>
        <v>#REF!</v>
      </c>
      <c r="D9" s="68"/>
      <c r="E9" s="68" t="e">
        <f>#REF!+#REF!</f>
        <v>#REF!</v>
      </c>
      <c r="F9" s="68"/>
      <c r="G9" s="67" t="e">
        <f>E9+3120</f>
        <v>#REF!</v>
      </c>
      <c r="H9" s="38"/>
      <c r="I9" s="116"/>
      <c r="J9" s="38"/>
      <c r="K9" s="38"/>
      <c r="L9" s="38"/>
    </row>
    <row r="10" spans="1:12" s="39" customFormat="1">
      <c r="A10" s="40">
        <v>2</v>
      </c>
      <c r="B10" s="70" t="s">
        <v>3</v>
      </c>
      <c r="C10" s="67" t="e">
        <f>C13+C14+C15+C16+C18+C19+C20+C21+C22</f>
        <v>#REF!</v>
      </c>
      <c r="D10" s="68"/>
      <c r="E10" s="68" t="e">
        <f>E13+E14+E15+E16+E19+E18+E20+E21</f>
        <v>#REF!</v>
      </c>
      <c r="F10" s="68">
        <f>F13+F14+F15+F16++F18+F19+F20+F21</f>
        <v>0</v>
      </c>
      <c r="G10" s="67" t="e">
        <f>G13+G14+G15+G16+G18+G19+G20+G21</f>
        <v>#REF!</v>
      </c>
      <c r="H10" s="41"/>
      <c r="I10" s="42"/>
      <c r="J10" s="41"/>
      <c r="K10" s="41"/>
      <c r="L10" s="41"/>
    </row>
    <row r="11" spans="1:12">
      <c r="A11" s="40">
        <v>3</v>
      </c>
      <c r="B11" s="118" t="s">
        <v>4</v>
      </c>
      <c r="C11" s="111" t="e">
        <f>C9-C10</f>
        <v>#REF!</v>
      </c>
      <c r="D11" s="111"/>
      <c r="E11" s="119" t="e">
        <f>E9-E10</f>
        <v>#REF!</v>
      </c>
      <c r="F11" s="119"/>
      <c r="G11" s="67"/>
      <c r="H11" s="339"/>
      <c r="I11" s="43"/>
      <c r="J11" s="43"/>
      <c r="K11" s="43"/>
      <c r="L11" s="43"/>
    </row>
    <row r="12" spans="1:12" ht="12.75" customHeight="1">
      <c r="A12" s="44" t="s">
        <v>5</v>
      </c>
      <c r="B12" s="44"/>
      <c r="C12" s="112"/>
      <c r="D12" s="112"/>
      <c r="E12" s="120"/>
      <c r="F12" s="120"/>
      <c r="G12" s="67"/>
      <c r="H12" s="339"/>
      <c r="I12" s="46"/>
      <c r="K12" s="45"/>
      <c r="L12" s="45"/>
    </row>
    <row r="13" spans="1:12" ht="19.5" customHeight="1">
      <c r="A13" s="47" t="s">
        <v>17</v>
      </c>
      <c r="B13" s="22" t="s">
        <v>6</v>
      </c>
      <c r="C13" s="27" t="e">
        <f>#REF!+#REF!</f>
        <v>#REF!</v>
      </c>
      <c r="D13" s="27"/>
      <c r="E13" s="27" t="e">
        <f>#REF!+#REF!</f>
        <v>#REF!</v>
      </c>
      <c r="F13" s="27"/>
      <c r="G13" s="65">
        <v>1854</v>
      </c>
      <c r="H13" s="50"/>
      <c r="I13" s="49"/>
      <c r="J13" s="49"/>
      <c r="K13" s="48"/>
      <c r="L13" s="48"/>
    </row>
    <row r="14" spans="1:12" ht="15">
      <c r="A14" s="47" t="s">
        <v>21</v>
      </c>
      <c r="B14" s="22" t="s">
        <v>7</v>
      </c>
      <c r="C14" s="27" t="e">
        <f>#REF!+#REF!</f>
        <v>#REF!</v>
      </c>
      <c r="D14" s="27"/>
      <c r="E14" s="27" t="e">
        <f>#REF!+#REF!</f>
        <v>#REF!</v>
      </c>
      <c r="F14" s="27"/>
      <c r="G14" s="65">
        <v>100.116</v>
      </c>
      <c r="H14" s="48"/>
      <c r="I14" s="50"/>
      <c r="K14" s="48"/>
      <c r="L14" s="48"/>
    </row>
    <row r="15" spans="1:12" ht="15">
      <c r="A15" s="47" t="s">
        <v>22</v>
      </c>
      <c r="B15" s="22" t="s">
        <v>8</v>
      </c>
      <c r="C15" s="27" t="e">
        <f>#REF!+#REF!</f>
        <v>#REF!</v>
      </c>
      <c r="D15" s="27"/>
      <c r="E15" s="27" t="e">
        <f>#REF!+#REF!</f>
        <v>#REF!</v>
      </c>
      <c r="F15" s="27"/>
      <c r="G15" s="65">
        <v>83.43</v>
      </c>
      <c r="H15" s="48"/>
      <c r="I15" s="50"/>
      <c r="K15" s="48"/>
      <c r="L15" s="48"/>
    </row>
    <row r="16" spans="1:12" ht="15">
      <c r="A16" s="47" t="s">
        <v>15</v>
      </c>
      <c r="B16" s="22" t="s">
        <v>14</v>
      </c>
      <c r="C16" s="27" t="e">
        <f>#REF!+#REF!</f>
        <v>#REF!</v>
      </c>
      <c r="D16" s="27"/>
      <c r="E16" s="27" t="e">
        <f>#REF!+#REF!</f>
        <v>#REF!</v>
      </c>
      <c r="F16" s="27"/>
      <c r="G16" s="65">
        <v>756.55799999999999</v>
      </c>
      <c r="H16" s="48"/>
      <c r="I16" s="121"/>
      <c r="K16" s="48"/>
      <c r="L16" s="122"/>
    </row>
    <row r="17" spans="1:12" s="88" customFormat="1" ht="15">
      <c r="A17" s="84" t="s">
        <v>9</v>
      </c>
      <c r="B17" s="109"/>
      <c r="C17" s="115"/>
      <c r="D17" s="115"/>
      <c r="E17" s="130"/>
      <c r="F17" s="115"/>
      <c r="G17" s="65"/>
      <c r="H17" s="85"/>
      <c r="I17" s="86"/>
      <c r="J17" s="76"/>
      <c r="K17" s="154"/>
      <c r="L17" s="154"/>
    </row>
    <row r="18" spans="1:12" ht="18" customHeight="1">
      <c r="A18" s="47" t="s">
        <v>16</v>
      </c>
      <c r="B18" s="22" t="s">
        <v>10</v>
      </c>
      <c r="C18" s="28" t="e">
        <f>#REF!+#REF!</f>
        <v>#REF!</v>
      </c>
      <c r="D18" s="27"/>
      <c r="E18" s="27" t="e">
        <f>#REF!+#REF!</f>
        <v>#REF!</v>
      </c>
      <c r="F18" s="28"/>
      <c r="G18" s="65" t="e">
        <f>C18-E18</f>
        <v>#REF!</v>
      </c>
      <c r="H18" s="51"/>
      <c r="I18" s="51"/>
      <c r="J18" s="51"/>
      <c r="K18" s="51"/>
      <c r="L18" s="51"/>
    </row>
    <row r="19" spans="1:12" ht="29.25" customHeight="1">
      <c r="A19" s="47" t="s">
        <v>19</v>
      </c>
      <c r="B19" s="23" t="s">
        <v>13</v>
      </c>
      <c r="C19" s="28" t="e">
        <f>#REF!+#REF!</f>
        <v>#REF!</v>
      </c>
      <c r="D19" s="27"/>
      <c r="E19" s="27" t="e">
        <f>#REF!+#REF!</f>
        <v>#REF!</v>
      </c>
      <c r="F19" s="28"/>
      <c r="G19" s="65">
        <v>695.28099999999995</v>
      </c>
      <c r="H19" s="51"/>
      <c r="I19" s="51"/>
      <c r="J19" s="51"/>
      <c r="K19" s="51"/>
      <c r="L19" s="51"/>
    </row>
    <row r="20" spans="1:12" ht="29.25" customHeight="1">
      <c r="A20" s="47" t="s">
        <v>20</v>
      </c>
      <c r="B20" s="23" t="s">
        <v>11</v>
      </c>
      <c r="C20" s="28" t="e">
        <f>#REF!+#REF!</f>
        <v>#REF!</v>
      </c>
      <c r="D20" s="27"/>
      <c r="E20" s="27" t="e">
        <f>#REF!+#REF!</f>
        <v>#REF!</v>
      </c>
      <c r="F20" s="27"/>
      <c r="G20" s="65" t="e">
        <f>C20-E20</f>
        <v>#REF!</v>
      </c>
      <c r="H20" s="51"/>
      <c r="I20" s="51"/>
      <c r="J20" s="51"/>
      <c r="K20" s="51"/>
      <c r="L20" s="51"/>
    </row>
    <row r="21" spans="1:12" ht="15.75" customHeight="1">
      <c r="A21" s="47" t="s">
        <v>18</v>
      </c>
      <c r="B21" s="22" t="s">
        <v>12</v>
      </c>
      <c r="C21" s="28" t="e">
        <f>#REF!+#REF!</f>
        <v>#REF!</v>
      </c>
      <c r="D21" s="27"/>
      <c r="E21" s="27" t="e">
        <f>#REF!+#REF!</f>
        <v>#REF!</v>
      </c>
      <c r="F21" s="27"/>
      <c r="G21" s="65">
        <v>332.61500000000001</v>
      </c>
      <c r="H21" s="51"/>
      <c r="I21" s="51"/>
      <c r="J21" s="51"/>
      <c r="K21" s="51"/>
      <c r="L21" s="51"/>
    </row>
    <row r="22" spans="1:12" ht="15">
      <c r="A22" s="52"/>
      <c r="B22" s="52"/>
      <c r="C22" s="28"/>
      <c r="D22" s="113"/>
      <c r="E22" s="27"/>
      <c r="F22" s="123"/>
      <c r="G22" s="124"/>
    </row>
    <row r="23" spans="1:12" ht="15">
      <c r="B23" s="20"/>
      <c r="G23" s="125"/>
    </row>
    <row r="24" spans="1:12" ht="15">
      <c r="B24" s="20"/>
      <c r="C24" s="20"/>
      <c r="D24" s="20"/>
    </row>
    <row r="25" spans="1:12" ht="15">
      <c r="B25" s="20" t="s">
        <v>34</v>
      </c>
      <c r="C25" s="20"/>
      <c r="D25" s="20"/>
      <c r="E25" s="35" t="s">
        <v>29</v>
      </c>
    </row>
    <row r="26" spans="1:12" ht="15">
      <c r="B26" s="20"/>
      <c r="C26" s="20"/>
      <c r="D26" s="20"/>
      <c r="G26" s="31" t="s">
        <v>29</v>
      </c>
    </row>
    <row r="27" spans="1:12" ht="15">
      <c r="B27" s="20"/>
      <c r="C27" s="20"/>
      <c r="D27" s="20"/>
    </row>
    <row r="28" spans="1:12" ht="15">
      <c r="B28" s="20"/>
      <c r="C28" s="20"/>
      <c r="D28" s="20"/>
    </row>
    <row r="29" spans="1:12" ht="15">
      <c r="B29" s="20"/>
      <c r="C29" s="20"/>
      <c r="D29" s="20"/>
    </row>
    <row r="30" spans="1:12" ht="13.5" customHeight="1">
      <c r="B30" s="20"/>
      <c r="C30" s="20"/>
      <c r="D30" s="20"/>
    </row>
    <row r="32" spans="1:12">
      <c r="A32" s="33"/>
      <c r="B32" s="33"/>
      <c r="C32" s="33"/>
      <c r="D32" s="33"/>
      <c r="E32" s="36"/>
      <c r="F32" s="36"/>
      <c r="G32" s="33"/>
    </row>
    <row r="33" spans="1:12">
      <c r="A33" s="33"/>
      <c r="B33" s="33"/>
      <c r="C33" s="33"/>
      <c r="D33" s="33"/>
      <c r="E33" s="36"/>
      <c r="F33" s="36"/>
      <c r="G33" s="33"/>
    </row>
    <row r="34" spans="1:12">
      <c r="A34" s="33"/>
      <c r="B34" s="33"/>
      <c r="C34" s="33"/>
      <c r="D34" s="33"/>
      <c r="E34" s="36"/>
      <c r="F34" s="36"/>
      <c r="G34" s="33"/>
    </row>
    <row r="35" spans="1:12">
      <c r="A35" s="338"/>
      <c r="B35" s="340"/>
      <c r="C35" s="341"/>
      <c r="D35" s="54"/>
      <c r="E35" s="341"/>
      <c r="F35" s="54"/>
      <c r="G35" s="54"/>
      <c r="H35" s="54"/>
      <c r="I35" s="54"/>
      <c r="J35" s="54"/>
      <c r="K35" s="54"/>
      <c r="L35" s="54"/>
    </row>
    <row r="36" spans="1:12" ht="37.5" customHeight="1">
      <c r="A36" s="338"/>
      <c r="B36" s="340"/>
      <c r="C36" s="341"/>
      <c r="D36" s="54"/>
      <c r="E36" s="341"/>
      <c r="F36" s="54"/>
      <c r="G36" s="54"/>
      <c r="H36" s="54"/>
      <c r="I36" s="54"/>
      <c r="J36" s="54"/>
      <c r="K36" s="54"/>
      <c r="L36" s="54"/>
    </row>
    <row r="37" spans="1:12">
      <c r="A37" s="55"/>
      <c r="B37" s="56"/>
      <c r="C37" s="43"/>
      <c r="D37" s="54"/>
      <c r="E37" s="54"/>
      <c r="F37" s="54"/>
      <c r="G37" s="38"/>
      <c r="H37" s="38"/>
      <c r="I37" s="38"/>
      <c r="J37" s="38"/>
      <c r="K37" s="38"/>
      <c r="L37" s="38"/>
    </row>
    <row r="38" spans="1:12">
      <c r="A38" s="57"/>
      <c r="B38" s="58"/>
      <c r="C38" s="43"/>
      <c r="D38" s="43"/>
      <c r="E38" s="43"/>
      <c r="F38" s="43"/>
      <c r="G38" s="41"/>
      <c r="H38" s="41"/>
      <c r="I38" s="41"/>
      <c r="J38" s="41"/>
      <c r="K38" s="41"/>
      <c r="L38" s="41"/>
    </row>
    <row r="39" spans="1:12">
      <c r="A39" s="53"/>
      <c r="B39" s="59"/>
      <c r="C39" s="54"/>
      <c r="D39" s="43"/>
      <c r="E39" s="43"/>
      <c r="F39" s="43"/>
      <c r="G39" s="43"/>
      <c r="H39" s="43"/>
      <c r="I39" s="43"/>
      <c r="J39" s="43"/>
      <c r="K39" s="43"/>
      <c r="L39" s="43"/>
    </row>
    <row r="40" spans="1:12" ht="12.75" customHeight="1">
      <c r="A40" s="337"/>
      <c r="B40" s="337"/>
      <c r="C40" s="337"/>
      <c r="D40" s="337"/>
      <c r="E40" s="337"/>
      <c r="F40" s="337"/>
      <c r="G40" s="337"/>
      <c r="H40" s="58"/>
      <c r="I40" s="58"/>
      <c r="J40" s="58"/>
      <c r="K40" s="58"/>
      <c r="L40" s="58"/>
    </row>
    <row r="41" spans="1:12">
      <c r="A41" s="33"/>
      <c r="B41" s="33"/>
      <c r="C41" s="36"/>
      <c r="D41" s="60"/>
      <c r="E41" s="60"/>
      <c r="F41" s="60"/>
      <c r="G41" s="50"/>
      <c r="H41" s="50"/>
      <c r="I41" s="50"/>
      <c r="J41" s="50"/>
      <c r="K41" s="50"/>
      <c r="L41" s="50"/>
    </row>
    <row r="42" spans="1:12">
      <c r="A42" s="33"/>
      <c r="B42" s="33"/>
      <c r="C42" s="36"/>
      <c r="D42" s="60"/>
      <c r="E42" s="60"/>
      <c r="F42" s="60"/>
      <c r="G42" s="50"/>
      <c r="H42" s="50"/>
      <c r="I42" s="50"/>
      <c r="J42" s="50"/>
      <c r="K42" s="50"/>
      <c r="L42" s="50"/>
    </row>
    <row r="43" spans="1:12">
      <c r="A43" s="33"/>
      <c r="B43" s="33"/>
      <c r="C43" s="36"/>
      <c r="D43" s="60"/>
      <c r="E43" s="61"/>
      <c r="F43" s="61"/>
      <c r="G43" s="50"/>
      <c r="H43" s="50"/>
      <c r="I43" s="50"/>
      <c r="J43" s="50"/>
      <c r="K43" s="50"/>
      <c r="L43" s="50"/>
    </row>
    <row r="44" spans="1:12">
      <c r="A44" s="33"/>
      <c r="B44" s="33"/>
      <c r="C44" s="36"/>
      <c r="D44" s="60"/>
      <c r="E44" s="61"/>
      <c r="F44" s="61"/>
      <c r="G44" s="50"/>
      <c r="H44" s="50"/>
      <c r="I44" s="50"/>
      <c r="J44" s="50"/>
      <c r="K44" s="50"/>
      <c r="L44" s="50"/>
    </row>
    <row r="45" spans="1:12">
      <c r="A45" s="33"/>
      <c r="B45" s="33"/>
      <c r="C45" s="36"/>
      <c r="D45" s="60"/>
      <c r="E45" s="61"/>
      <c r="F45" s="61"/>
      <c r="G45" s="50"/>
      <c r="H45" s="50"/>
      <c r="I45" s="50"/>
      <c r="J45" s="50"/>
      <c r="K45" s="50"/>
      <c r="L45" s="50"/>
    </row>
    <row r="46" spans="1:12">
      <c r="A46" s="33"/>
      <c r="B46" s="33"/>
      <c r="C46" s="50"/>
      <c r="D46" s="60"/>
      <c r="E46" s="61"/>
      <c r="F46" s="61"/>
      <c r="G46" s="50"/>
      <c r="H46" s="50"/>
      <c r="I46" s="50"/>
      <c r="J46" s="50"/>
      <c r="K46" s="50"/>
      <c r="L46" s="50"/>
    </row>
    <row r="47" spans="1:12">
      <c r="A47" s="33"/>
      <c r="B47" s="33"/>
      <c r="C47" s="36"/>
      <c r="D47" s="60"/>
      <c r="E47" s="61"/>
      <c r="F47" s="61"/>
      <c r="G47" s="50"/>
      <c r="H47" s="50"/>
      <c r="I47" s="50"/>
      <c r="J47" s="50"/>
      <c r="K47" s="50"/>
      <c r="L47" s="50"/>
    </row>
    <row r="48" spans="1:12">
      <c r="A48" s="33"/>
      <c r="B48" s="33"/>
      <c r="C48" s="36"/>
      <c r="D48" s="60"/>
      <c r="E48" s="62"/>
      <c r="F48" s="62"/>
      <c r="G48" s="50"/>
      <c r="H48" s="50"/>
      <c r="I48" s="50"/>
      <c r="J48" s="50"/>
      <c r="K48" s="50"/>
      <c r="L48" s="50"/>
    </row>
    <row r="49" spans="1:12">
      <c r="A49" s="33"/>
      <c r="B49" s="33"/>
      <c r="C49" s="36"/>
      <c r="D49" s="60"/>
      <c r="E49" s="62"/>
      <c r="F49" s="62"/>
      <c r="G49" s="50"/>
      <c r="H49" s="50"/>
      <c r="I49" s="50"/>
      <c r="J49" s="50"/>
      <c r="K49" s="50"/>
      <c r="L49" s="50"/>
    </row>
    <row r="50" spans="1:12">
      <c r="A50" s="33"/>
      <c r="B50" s="33"/>
      <c r="C50" s="36"/>
      <c r="D50" s="60"/>
      <c r="E50" s="61"/>
      <c r="F50" s="61"/>
      <c r="G50" s="50"/>
      <c r="H50" s="50"/>
      <c r="I50" s="50"/>
      <c r="J50" s="50"/>
      <c r="K50" s="50"/>
      <c r="L50" s="50"/>
    </row>
    <row r="51" spans="1:12">
      <c r="A51" s="33"/>
      <c r="B51" s="33"/>
      <c r="C51" s="33"/>
      <c r="D51" s="33"/>
      <c r="E51" s="36"/>
      <c r="F51" s="36"/>
      <c r="G51" s="33"/>
    </row>
    <row r="52" spans="1:12">
      <c r="A52" s="33"/>
      <c r="B52" s="33"/>
      <c r="C52" s="33"/>
      <c r="D52" s="33"/>
      <c r="E52" s="36"/>
      <c r="F52" s="36"/>
      <c r="G52" s="33"/>
    </row>
    <row r="53" spans="1:12">
      <c r="A53" s="33"/>
      <c r="B53" s="33"/>
      <c r="C53" s="33"/>
      <c r="D53" s="33"/>
      <c r="E53" s="36"/>
      <c r="F53" s="36"/>
      <c r="G53" s="33"/>
    </row>
    <row r="54" spans="1:12">
      <c r="A54" s="33"/>
      <c r="B54" s="33"/>
      <c r="C54" s="33"/>
      <c r="D54" s="33"/>
      <c r="E54" s="36"/>
      <c r="F54" s="36"/>
      <c r="G54" s="33"/>
    </row>
  </sheetData>
  <mergeCells count="15">
    <mergeCell ref="A40:G40"/>
    <mergeCell ref="H7:H8"/>
    <mergeCell ref="H11:H12"/>
    <mergeCell ref="A35:A36"/>
    <mergeCell ref="B35:B36"/>
    <mergeCell ref="C35:C36"/>
    <mergeCell ref="E35:E36"/>
    <mergeCell ref="B3:G3"/>
    <mergeCell ref="B4:G4"/>
    <mergeCell ref="A7:A8"/>
    <mergeCell ref="B7:B8"/>
    <mergeCell ref="C7:C8"/>
    <mergeCell ref="D7:D8"/>
    <mergeCell ref="E7:E8"/>
    <mergeCell ref="G7:G8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8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55"/>
  <sheetViews>
    <sheetView zoomScaleNormal="100" zoomScaleSheetLayoutView="100" workbookViewId="0">
      <selection activeCell="Q25" sqref="Q25"/>
    </sheetView>
  </sheetViews>
  <sheetFormatPr defaultColWidth="9.140625" defaultRowHeight="12.75"/>
  <cols>
    <col min="1" max="1" width="4.42578125" style="88" customWidth="1"/>
    <col min="2" max="2" width="26" style="88" customWidth="1"/>
    <col min="3" max="3" width="12.7109375" style="88" customWidth="1"/>
    <col min="4" max="4" width="12.42578125" style="88" customWidth="1"/>
    <col min="5" max="5" width="13.42578125" style="104" customWidth="1"/>
    <col min="6" max="6" width="10.42578125" style="104" hidden="1" customWidth="1"/>
    <col min="7" max="7" width="11.85546875" style="88" customWidth="1"/>
    <col min="8" max="8" width="10.28515625" style="76" customWidth="1"/>
    <col min="9" max="9" width="13.140625" style="88" customWidth="1"/>
    <col min="10" max="16384" width="9.140625" style="88"/>
  </cols>
  <sheetData>
    <row r="3" spans="1:10" ht="33.75" customHeight="1">
      <c r="A3" s="316" t="s">
        <v>36</v>
      </c>
      <c r="B3" s="316"/>
      <c r="C3" s="316"/>
      <c r="D3" s="316"/>
      <c r="E3" s="316"/>
      <c r="F3" s="316"/>
      <c r="G3" s="316"/>
      <c r="H3" s="126"/>
    </row>
    <row r="4" spans="1:10" ht="15" customHeight="1">
      <c r="B4" s="316"/>
      <c r="C4" s="316"/>
      <c r="D4" s="316"/>
      <c r="E4" s="316"/>
      <c r="F4" s="316"/>
      <c r="G4" s="316"/>
      <c r="H4" s="117"/>
    </row>
    <row r="5" spans="1:10">
      <c r="B5" s="89"/>
      <c r="C5" s="89"/>
      <c r="D5" s="89"/>
      <c r="E5" s="89"/>
      <c r="F5" s="89"/>
    </row>
    <row r="6" spans="1:10">
      <c r="C6" s="90"/>
      <c r="D6" s="90"/>
      <c r="G6" s="90" t="s">
        <v>0</v>
      </c>
    </row>
    <row r="7" spans="1:10" ht="15.75" customHeight="1">
      <c r="A7" s="318"/>
      <c r="B7" s="318" t="s">
        <v>1</v>
      </c>
      <c r="C7" s="319" t="s">
        <v>35</v>
      </c>
      <c r="D7" s="320" t="s">
        <v>23</v>
      </c>
      <c r="E7" s="319" t="s">
        <v>24</v>
      </c>
      <c r="F7" s="73"/>
      <c r="G7" s="320" t="s">
        <v>30</v>
      </c>
      <c r="H7" s="322"/>
    </row>
    <row r="8" spans="1:10" ht="51.75" customHeight="1">
      <c r="A8" s="318"/>
      <c r="B8" s="318"/>
      <c r="C8" s="319"/>
      <c r="D8" s="321"/>
      <c r="E8" s="319"/>
      <c r="F8" s="73" t="s">
        <v>23</v>
      </c>
      <c r="G8" s="321"/>
      <c r="H8" s="322"/>
    </row>
    <row r="9" spans="1:10" s="95" customFormat="1">
      <c r="A9" s="74">
        <v>1</v>
      </c>
      <c r="B9" s="84" t="s">
        <v>2</v>
      </c>
      <c r="C9" s="93" t="e">
        <f>'НИИ КВБ'!C9+#REF!+#REF!</f>
        <v>#REF!</v>
      </c>
      <c r="D9" s="75"/>
      <c r="E9" s="75" t="e">
        <f>'НИИ КВБ'!E9+#REF!+#REF!</f>
        <v>#REF!</v>
      </c>
      <c r="F9" s="75"/>
      <c r="G9" s="75" t="e">
        <f>C9-E9</f>
        <v>#REF!</v>
      </c>
      <c r="H9" s="69"/>
    </row>
    <row r="10" spans="1:10" s="95" customFormat="1">
      <c r="A10" s="74">
        <v>2</v>
      </c>
      <c r="B10" s="96" t="s">
        <v>3</v>
      </c>
      <c r="C10" s="93" t="e">
        <f>C13+C14+C15+C16+C18+C19+C21+C20</f>
        <v>#REF!</v>
      </c>
      <c r="D10" s="75"/>
      <c r="E10" s="75" t="e">
        <f>E13+E14+E15+E16+E18+E19+E20+E21</f>
        <v>#REF!</v>
      </c>
      <c r="F10" s="75">
        <f>F13+F14+F15+F16+F18+F19+F21+F20</f>
        <v>0</v>
      </c>
      <c r="G10" s="75" t="e">
        <f t="shared" ref="G10:G21" si="0">C10-E10</f>
        <v>#REF!</v>
      </c>
      <c r="H10" s="71"/>
      <c r="I10" s="94"/>
    </row>
    <row r="11" spans="1:10">
      <c r="A11" s="74">
        <v>3</v>
      </c>
      <c r="B11" s="97" t="s">
        <v>4</v>
      </c>
      <c r="C11" s="64" t="e">
        <f>C9-C10</f>
        <v>#REF!</v>
      </c>
      <c r="D11" s="64"/>
      <c r="E11" s="81" t="e">
        <f>E9-E10</f>
        <v>#REF!</v>
      </c>
      <c r="F11" s="81"/>
      <c r="G11" s="75"/>
      <c r="H11" s="98"/>
    </row>
    <row r="12" spans="1:10" ht="12.75" customHeight="1">
      <c r="A12" s="84" t="s">
        <v>5</v>
      </c>
      <c r="B12" s="84"/>
      <c r="C12" s="77"/>
      <c r="D12" s="77"/>
      <c r="E12" s="99"/>
      <c r="F12" s="99"/>
      <c r="G12" s="75"/>
      <c r="H12" s="85"/>
      <c r="I12" s="78"/>
      <c r="J12" s="76"/>
    </row>
    <row r="13" spans="1:10" ht="19.5" customHeight="1">
      <c r="A13" s="131" t="s">
        <v>17</v>
      </c>
      <c r="B13" s="132" t="s">
        <v>6</v>
      </c>
      <c r="C13" s="27" t="e">
        <f>'НИИ КВБ'!C13+#REF!+#REF!</f>
        <v>#REF!</v>
      </c>
      <c r="D13" s="27"/>
      <c r="E13" s="27" t="e">
        <f>'НИИ КВБ'!E13+#REF!+#REF!</f>
        <v>#REF!</v>
      </c>
      <c r="F13" s="27"/>
      <c r="G13" s="30" t="e">
        <f t="shared" si="0"/>
        <v>#REF!</v>
      </c>
      <c r="H13" s="139"/>
      <c r="I13" s="49"/>
      <c r="J13" s="49"/>
    </row>
    <row r="14" spans="1:10" ht="15">
      <c r="A14" s="131" t="s">
        <v>21</v>
      </c>
      <c r="B14" s="132" t="s">
        <v>7</v>
      </c>
      <c r="C14" s="27" t="e">
        <f>'НИИ КВБ'!C14+#REF!+#REF!</f>
        <v>#REF!</v>
      </c>
      <c r="D14" s="27"/>
      <c r="E14" s="27" t="e">
        <f>'НИИ КВБ'!E14+#REF!+#REF!</f>
        <v>#REF!</v>
      </c>
      <c r="F14" s="27"/>
      <c r="G14" s="30" t="e">
        <f t="shared" si="0"/>
        <v>#REF!</v>
      </c>
      <c r="H14" s="83"/>
      <c r="I14" s="82"/>
      <c r="J14" s="76"/>
    </row>
    <row r="15" spans="1:10" ht="15">
      <c r="A15" s="131" t="s">
        <v>22</v>
      </c>
      <c r="B15" s="132" t="s">
        <v>8</v>
      </c>
      <c r="C15" s="27" t="e">
        <f>'НИИ КВБ'!C15+#REF!+#REF!</f>
        <v>#REF!</v>
      </c>
      <c r="D15" s="27"/>
      <c r="E15" s="27" t="e">
        <f>'НИИ КВБ'!E15+#REF!+#REF!</f>
        <v>#REF!</v>
      </c>
      <c r="F15" s="27"/>
      <c r="G15" s="30" t="e">
        <f t="shared" si="0"/>
        <v>#REF!</v>
      </c>
      <c r="H15" s="83"/>
      <c r="I15" s="82"/>
      <c r="J15" s="76"/>
    </row>
    <row r="16" spans="1:10" ht="15">
      <c r="A16" s="131" t="s">
        <v>15</v>
      </c>
      <c r="B16" s="132" t="s">
        <v>14</v>
      </c>
      <c r="C16" s="27" t="e">
        <f>'НИИ КВБ'!C16+#REF!+#REF!</f>
        <v>#REF!</v>
      </c>
      <c r="D16" s="27"/>
      <c r="E16" s="27" t="e">
        <f>'НИИ КВБ'!E16+#REF!+#REF!</f>
        <v>#REF!</v>
      </c>
      <c r="F16" s="27"/>
      <c r="G16" s="30" t="e">
        <f t="shared" si="0"/>
        <v>#REF!</v>
      </c>
      <c r="H16" s="83"/>
      <c r="I16" s="82"/>
      <c r="J16" s="76"/>
    </row>
    <row r="17" spans="1:18" ht="18" customHeight="1">
      <c r="A17" s="84" t="s">
        <v>9</v>
      </c>
      <c r="B17" s="101"/>
      <c r="C17" s="80"/>
      <c r="D17" s="77"/>
      <c r="E17" s="80"/>
      <c r="F17" s="80"/>
      <c r="G17" s="75"/>
      <c r="H17" s="85"/>
      <c r="I17" s="86"/>
      <c r="J17" s="76"/>
    </row>
    <row r="18" spans="1:18" ht="20.25" customHeight="1">
      <c r="A18" s="131" t="s">
        <v>16</v>
      </c>
      <c r="B18" s="132" t="s">
        <v>10</v>
      </c>
      <c r="C18" s="28" t="e">
        <f>'НИИ КВБ'!C18+#REF!+#REF!</f>
        <v>#REF!</v>
      </c>
      <c r="D18" s="27"/>
      <c r="E18" s="27" t="e">
        <f>'НИИ КВБ'!E18+#REF!+#REF!</f>
        <v>#REF!</v>
      </c>
      <c r="F18" s="28"/>
      <c r="G18" s="30" t="e">
        <f>C18-E18</f>
        <v>#REF!</v>
      </c>
      <c r="H18" s="103"/>
    </row>
    <row r="19" spans="1:18" ht="34.5" customHeight="1">
      <c r="A19" s="131" t="s">
        <v>19</v>
      </c>
      <c r="B19" s="133" t="s">
        <v>13</v>
      </c>
      <c r="C19" s="28" t="e">
        <f>'НИИ КВБ'!C19+#REF!+#REF!</f>
        <v>#REF!</v>
      </c>
      <c r="D19" s="27"/>
      <c r="E19" s="27" t="e">
        <f>'НИИ КВБ'!E19+#REF!+#REF!</f>
        <v>#REF!</v>
      </c>
      <c r="F19" s="28"/>
      <c r="G19" s="30" t="e">
        <f>C19-E19</f>
        <v>#REF!</v>
      </c>
      <c r="H19" s="103"/>
      <c r="I19" s="134"/>
    </row>
    <row r="20" spans="1:18" ht="30" customHeight="1">
      <c r="A20" s="131" t="s">
        <v>20</v>
      </c>
      <c r="B20" s="133" t="s">
        <v>11</v>
      </c>
      <c r="C20" s="28" t="e">
        <f>'НИИ КВБ'!C20+#REF!+#REF!</f>
        <v>#REF!</v>
      </c>
      <c r="D20" s="27"/>
      <c r="E20" s="27" t="e">
        <f>'НИИ КВБ'!E20+#REF!+#REF!</f>
        <v>#REF!</v>
      </c>
      <c r="F20" s="28"/>
      <c r="G20" s="30" t="e">
        <f t="shared" si="0"/>
        <v>#REF!</v>
      </c>
      <c r="H20" s="103"/>
    </row>
    <row r="21" spans="1:18" ht="20.25" customHeight="1">
      <c r="A21" s="131" t="s">
        <v>18</v>
      </c>
      <c r="B21" s="132" t="s">
        <v>12</v>
      </c>
      <c r="C21" s="28" t="e">
        <f>'НИИ КВБ'!C21+#REF!+#REF!</f>
        <v>#REF!</v>
      </c>
      <c r="D21" s="27"/>
      <c r="E21" s="27" t="e">
        <f>'НИИ КВБ'!E21+#REF!+#REF!</f>
        <v>#REF!</v>
      </c>
      <c r="F21" s="27"/>
      <c r="G21" s="30" t="e">
        <f t="shared" si="0"/>
        <v>#REF!</v>
      </c>
      <c r="H21" s="103"/>
    </row>
    <row r="22" spans="1:18" ht="21" customHeight="1">
      <c r="B22" s="110"/>
    </row>
    <row r="23" spans="1:18" ht="15" customHeight="1">
      <c r="B23" s="315"/>
      <c r="C23" s="315"/>
      <c r="D23" s="315"/>
      <c r="E23" s="315"/>
      <c r="F23" s="315"/>
      <c r="G23" s="315"/>
    </row>
    <row r="24" spans="1:18" ht="15">
      <c r="B24" s="110"/>
      <c r="C24" s="110"/>
      <c r="D24" s="110"/>
      <c r="E24" s="138"/>
    </row>
    <row r="25" spans="1:18" ht="15">
      <c r="B25" s="110" t="s">
        <v>34</v>
      </c>
      <c r="C25" s="110"/>
      <c r="D25" s="110"/>
    </row>
    <row r="26" spans="1:18" ht="15">
      <c r="B26" s="110"/>
      <c r="C26" s="110"/>
      <c r="D26" s="110"/>
    </row>
    <row r="27" spans="1:18" ht="15">
      <c r="B27" s="110"/>
      <c r="C27" s="110"/>
      <c r="D27" s="110"/>
    </row>
    <row r="28" spans="1:18" ht="15">
      <c r="B28" s="110"/>
      <c r="C28" s="110"/>
      <c r="D28" s="110"/>
    </row>
    <row r="29" spans="1:18" ht="15">
      <c r="B29" s="110"/>
      <c r="C29" s="110"/>
      <c r="D29" s="110"/>
      <c r="R29" s="88" t="s">
        <v>32</v>
      </c>
    </row>
    <row r="30" spans="1:18" ht="15">
      <c r="B30" s="110"/>
      <c r="C30" s="110"/>
      <c r="D30" s="110"/>
      <c r="Q30" s="88" t="s">
        <v>29</v>
      </c>
    </row>
    <row r="31" spans="1:18" ht="13.5" customHeight="1">
      <c r="B31" s="110"/>
      <c r="C31" s="110"/>
      <c r="D31" s="110"/>
    </row>
    <row r="33" spans="1:8">
      <c r="A33" s="76"/>
      <c r="B33" s="76"/>
      <c r="C33" s="76"/>
      <c r="D33" s="76"/>
      <c r="E33" s="91"/>
      <c r="F33" s="91"/>
      <c r="G33" s="76"/>
    </row>
    <row r="34" spans="1:8">
      <c r="A34" s="76"/>
      <c r="B34" s="76"/>
      <c r="C34" s="76"/>
      <c r="D34" s="76"/>
      <c r="E34" s="91"/>
      <c r="F34" s="91"/>
      <c r="G34" s="76"/>
    </row>
    <row r="35" spans="1:8">
      <c r="A35" s="76"/>
      <c r="B35" s="76"/>
      <c r="C35" s="76"/>
      <c r="D35" s="76"/>
      <c r="E35" s="91"/>
      <c r="F35" s="91"/>
      <c r="G35" s="76"/>
    </row>
    <row r="36" spans="1:8">
      <c r="A36" s="322"/>
      <c r="B36" s="322"/>
      <c r="C36" s="323"/>
      <c r="D36" s="92"/>
      <c r="E36" s="323"/>
      <c r="F36" s="92"/>
      <c r="G36" s="92"/>
      <c r="H36" s="92"/>
    </row>
    <row r="37" spans="1:8" ht="37.5" customHeight="1">
      <c r="A37" s="322"/>
      <c r="B37" s="322"/>
      <c r="C37" s="323"/>
      <c r="D37" s="92"/>
      <c r="E37" s="323"/>
      <c r="F37" s="92"/>
      <c r="G37" s="92"/>
      <c r="H37" s="92"/>
    </row>
    <row r="38" spans="1:8">
      <c r="A38" s="105"/>
      <c r="B38" s="102"/>
      <c r="C38" s="98"/>
      <c r="D38" s="92"/>
      <c r="E38" s="92"/>
      <c r="F38" s="92"/>
      <c r="G38" s="69"/>
      <c r="H38" s="69"/>
    </row>
    <row r="39" spans="1:8">
      <c r="A39" s="105"/>
      <c r="B39" s="100"/>
      <c r="C39" s="98"/>
      <c r="D39" s="98"/>
      <c r="E39" s="98"/>
      <c r="F39" s="98"/>
      <c r="G39" s="71"/>
      <c r="H39" s="71"/>
    </row>
    <row r="40" spans="1:8">
      <c r="A40" s="91"/>
      <c r="B40" s="106"/>
      <c r="C40" s="92"/>
      <c r="D40" s="98"/>
      <c r="E40" s="98"/>
      <c r="F40" s="98"/>
      <c r="G40" s="98"/>
      <c r="H40" s="98"/>
    </row>
    <row r="41" spans="1:8" ht="12.75" customHeight="1">
      <c r="A41" s="313"/>
      <c r="B41" s="313"/>
      <c r="C41" s="313"/>
      <c r="D41" s="313"/>
      <c r="E41" s="313"/>
      <c r="F41" s="313"/>
      <c r="G41" s="313"/>
      <c r="H41" s="100"/>
    </row>
    <row r="42" spans="1:8">
      <c r="A42" s="76"/>
      <c r="B42" s="76"/>
      <c r="C42" s="91"/>
      <c r="D42" s="135"/>
      <c r="E42" s="135"/>
      <c r="F42" s="135"/>
      <c r="G42" s="82"/>
      <c r="H42" s="82"/>
    </row>
    <row r="43" spans="1:8">
      <c r="A43" s="76"/>
      <c r="B43" s="76"/>
      <c r="C43" s="91"/>
      <c r="D43" s="135"/>
      <c r="E43" s="135"/>
      <c r="F43" s="135"/>
      <c r="G43" s="82"/>
      <c r="H43" s="82"/>
    </row>
    <row r="44" spans="1:8">
      <c r="A44" s="76"/>
      <c r="B44" s="76"/>
      <c r="C44" s="91"/>
      <c r="D44" s="135"/>
      <c r="E44" s="107"/>
      <c r="F44" s="107"/>
      <c r="G44" s="82"/>
      <c r="H44" s="82"/>
    </row>
    <row r="45" spans="1:8">
      <c r="A45" s="76"/>
      <c r="B45" s="76"/>
      <c r="C45" s="91"/>
      <c r="D45" s="135"/>
      <c r="E45" s="107"/>
      <c r="F45" s="107"/>
      <c r="G45" s="82"/>
      <c r="H45" s="82"/>
    </row>
    <row r="46" spans="1:8">
      <c r="A46" s="76"/>
      <c r="B46" s="76"/>
      <c r="C46" s="91"/>
      <c r="D46" s="135"/>
      <c r="E46" s="107"/>
      <c r="F46" s="107"/>
      <c r="G46" s="82"/>
      <c r="H46" s="82"/>
    </row>
    <row r="47" spans="1:8">
      <c r="A47" s="76"/>
      <c r="B47" s="76"/>
      <c r="C47" s="82"/>
      <c r="D47" s="135"/>
      <c r="E47" s="107"/>
      <c r="F47" s="107"/>
      <c r="G47" s="82"/>
      <c r="H47" s="82"/>
    </row>
    <row r="48" spans="1:8">
      <c r="A48" s="76"/>
      <c r="B48" s="76"/>
      <c r="C48" s="91"/>
      <c r="D48" s="135"/>
      <c r="E48" s="107"/>
      <c r="F48" s="107"/>
      <c r="G48" s="82"/>
      <c r="H48" s="82"/>
    </row>
    <row r="49" spans="1:8">
      <c r="A49" s="76"/>
      <c r="B49" s="76"/>
      <c r="C49" s="91"/>
      <c r="D49" s="135"/>
      <c r="E49" s="108"/>
      <c r="F49" s="108"/>
      <c r="G49" s="82"/>
      <c r="H49" s="82"/>
    </row>
    <row r="50" spans="1:8">
      <c r="A50" s="76"/>
      <c r="B50" s="76"/>
      <c r="C50" s="91"/>
      <c r="D50" s="135"/>
      <c r="E50" s="108"/>
      <c r="F50" s="108"/>
      <c r="G50" s="82"/>
      <c r="H50" s="82"/>
    </row>
    <row r="51" spans="1:8">
      <c r="A51" s="76"/>
      <c r="B51" s="76"/>
      <c r="C51" s="91"/>
      <c r="D51" s="135"/>
      <c r="E51" s="107"/>
      <c r="F51" s="107"/>
      <c r="G51" s="82"/>
      <c r="H51" s="82"/>
    </row>
    <row r="52" spans="1:8">
      <c r="A52" s="76"/>
      <c r="B52" s="76"/>
      <c r="C52" s="76"/>
      <c r="D52" s="76"/>
      <c r="E52" s="91"/>
      <c r="F52" s="91"/>
      <c r="G52" s="76"/>
    </row>
    <row r="53" spans="1:8">
      <c r="A53" s="76"/>
      <c r="B53" s="76"/>
      <c r="C53" s="76"/>
      <c r="D53" s="76"/>
      <c r="E53" s="91"/>
      <c r="F53" s="91"/>
      <c r="G53" s="76"/>
    </row>
    <row r="54" spans="1:8">
      <c r="A54" s="76"/>
      <c r="B54" s="76"/>
      <c r="C54" s="76"/>
      <c r="D54" s="76"/>
      <c r="E54" s="91"/>
      <c r="F54" s="91"/>
      <c r="G54" s="76"/>
    </row>
    <row r="55" spans="1:8">
      <c r="A55" s="76"/>
      <c r="B55" s="76"/>
      <c r="C55" s="76"/>
      <c r="D55" s="76"/>
      <c r="E55" s="91"/>
      <c r="F55" s="91"/>
      <c r="G55" s="76"/>
    </row>
  </sheetData>
  <mergeCells count="15">
    <mergeCell ref="A3:G3"/>
    <mergeCell ref="B4:G4"/>
    <mergeCell ref="A7:A8"/>
    <mergeCell ref="B7:B8"/>
    <mergeCell ref="C7:C8"/>
    <mergeCell ref="D7:D8"/>
    <mergeCell ref="E7:E8"/>
    <mergeCell ref="G7:G8"/>
    <mergeCell ref="A41:G41"/>
    <mergeCell ref="H7:H8"/>
    <mergeCell ref="B23:G23"/>
    <mergeCell ref="A36:A37"/>
    <mergeCell ref="B36:B37"/>
    <mergeCell ref="C36:C37"/>
    <mergeCell ref="E36:E37"/>
  </mergeCells>
  <printOptions horizontalCentered="1"/>
  <pageMargins left="0.74803149606299213" right="0.55118110236220474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J56"/>
  <sheetViews>
    <sheetView zoomScaleNormal="100" zoomScaleSheetLayoutView="100" workbookViewId="0">
      <selection activeCell="Q31" sqref="Q31"/>
    </sheetView>
  </sheetViews>
  <sheetFormatPr defaultColWidth="9.140625" defaultRowHeight="12.75"/>
  <cols>
    <col min="1" max="1" width="4.42578125" style="141" customWidth="1"/>
    <col min="2" max="2" width="26.140625" style="141" customWidth="1"/>
    <col min="3" max="3" width="11.28515625" style="141" customWidth="1"/>
    <col min="4" max="4" width="12" style="141" customWidth="1"/>
    <col min="5" max="5" width="13.42578125" style="193" customWidth="1"/>
    <col min="6" max="6" width="10.42578125" style="193" hidden="1" customWidth="1"/>
    <col min="7" max="7" width="11.85546875" style="141" customWidth="1"/>
    <col min="8" max="8" width="10.28515625" style="3" customWidth="1"/>
    <col min="9" max="9" width="13.140625" style="1" customWidth="1"/>
    <col min="10" max="16384" width="9.140625" style="1"/>
  </cols>
  <sheetData>
    <row r="3" spans="1:10" ht="16.5" customHeight="1">
      <c r="A3" s="346" t="s">
        <v>99</v>
      </c>
      <c r="B3" s="346"/>
      <c r="C3" s="346"/>
      <c r="D3" s="346"/>
      <c r="E3" s="346"/>
      <c r="F3" s="346"/>
      <c r="G3" s="346"/>
      <c r="H3" s="2"/>
    </row>
    <row r="4" spans="1:10" ht="15" customHeight="1">
      <c r="B4" s="317" t="s">
        <v>102</v>
      </c>
      <c r="C4" s="317"/>
      <c r="D4" s="317"/>
      <c r="E4" s="317"/>
      <c r="F4" s="317"/>
      <c r="G4" s="317"/>
      <c r="H4" s="4"/>
    </row>
    <row r="5" spans="1:10">
      <c r="B5" s="179"/>
      <c r="C5" s="179"/>
      <c r="D5" s="179"/>
      <c r="E5" s="179"/>
      <c r="F5" s="179"/>
    </row>
    <row r="6" spans="1:10">
      <c r="C6" s="192"/>
      <c r="D6" s="192"/>
      <c r="G6" s="192" t="s">
        <v>0</v>
      </c>
    </row>
    <row r="7" spans="1:10" s="141" customFormat="1" ht="15.75" customHeight="1">
      <c r="A7" s="347"/>
      <c r="B7" s="347" t="s">
        <v>1</v>
      </c>
      <c r="C7" s="348" t="s">
        <v>35</v>
      </c>
      <c r="D7" s="349" t="s">
        <v>23</v>
      </c>
      <c r="E7" s="348" t="s">
        <v>24</v>
      </c>
      <c r="F7" s="140"/>
      <c r="G7" s="349" t="s">
        <v>25</v>
      </c>
      <c r="H7" s="343"/>
    </row>
    <row r="8" spans="1:10" s="141" customFormat="1" ht="51.75" customHeight="1">
      <c r="A8" s="347"/>
      <c r="B8" s="347"/>
      <c r="C8" s="348"/>
      <c r="D8" s="350"/>
      <c r="E8" s="348"/>
      <c r="F8" s="140" t="s">
        <v>23</v>
      </c>
      <c r="G8" s="350"/>
      <c r="H8" s="343"/>
    </row>
    <row r="9" spans="1:10" s="15" customFormat="1">
      <c r="A9" s="214">
        <v>1</v>
      </c>
      <c r="B9" s="180" t="s">
        <v>2</v>
      </c>
      <c r="C9" s="194">
        <v>1400</v>
      </c>
      <c r="D9" s="195"/>
      <c r="E9" s="195">
        <v>420</v>
      </c>
      <c r="F9" s="195"/>
      <c r="G9" s="195">
        <f>C9-E9</f>
        <v>980</v>
      </c>
      <c r="H9" s="14"/>
    </row>
    <row r="10" spans="1:10" s="15" customFormat="1">
      <c r="A10" s="214">
        <v>2</v>
      </c>
      <c r="B10" s="181" t="s">
        <v>3</v>
      </c>
      <c r="C10" s="194">
        <f>C13+C14+C15+C16+C18+C19+C20+C21+C22</f>
        <v>1400</v>
      </c>
      <c r="D10" s="195"/>
      <c r="E10" s="195">
        <f>E13+E14+E15+E16+E18+E19+E21+E20</f>
        <v>341.64800000000002</v>
      </c>
      <c r="F10" s="195">
        <f>F13+F14+F15+F16+F18+F19+F21+F20</f>
        <v>0</v>
      </c>
      <c r="G10" s="195">
        <f t="shared" ref="G10:G20" si="0">C10-E10</f>
        <v>1058.3519999999999</v>
      </c>
      <c r="H10" s="16"/>
      <c r="I10" s="17"/>
    </row>
    <row r="11" spans="1:10">
      <c r="A11" s="215">
        <v>3</v>
      </c>
      <c r="B11" s="182" t="s">
        <v>4</v>
      </c>
      <c r="C11" s="196">
        <f>C9-C10</f>
        <v>0</v>
      </c>
      <c r="D11" s="196"/>
      <c r="E11" s="197">
        <f>E9-E10</f>
        <v>78.351999999999975</v>
      </c>
      <c r="F11" s="197"/>
      <c r="G11" s="195"/>
      <c r="H11" s="344"/>
    </row>
    <row r="12" spans="1:10" s="141" customFormat="1" ht="17.25" customHeight="1">
      <c r="A12" s="183" t="s">
        <v>5</v>
      </c>
      <c r="B12" s="183"/>
      <c r="C12" s="198"/>
      <c r="D12" s="198"/>
      <c r="E12" s="199"/>
      <c r="F12" s="199"/>
      <c r="G12" s="195"/>
      <c r="H12" s="344"/>
      <c r="I12" s="211"/>
      <c r="J12" s="188"/>
    </row>
    <row r="13" spans="1:10" ht="19.5" customHeight="1">
      <c r="A13" s="216" t="s">
        <v>17</v>
      </c>
      <c r="B13" s="184" t="s">
        <v>6</v>
      </c>
      <c r="C13" s="24">
        <v>619.43700000000001</v>
      </c>
      <c r="D13" s="24"/>
      <c r="E13" s="24"/>
      <c r="F13" s="24"/>
      <c r="G13" s="25">
        <f>C13-E13</f>
        <v>619.43700000000001</v>
      </c>
      <c r="H13" s="10"/>
      <c r="I13" s="13"/>
      <c r="J13" s="13"/>
    </row>
    <row r="14" spans="1:10" ht="15">
      <c r="A14" s="216" t="s">
        <v>21</v>
      </c>
      <c r="B14" s="184" t="s">
        <v>7</v>
      </c>
      <c r="C14" s="24">
        <v>37.125</v>
      </c>
      <c r="D14" s="24"/>
      <c r="E14" s="24"/>
      <c r="F14" s="24"/>
      <c r="G14" s="25">
        <f t="shared" si="0"/>
        <v>37.125</v>
      </c>
      <c r="H14" s="9"/>
      <c r="I14" s="10"/>
      <c r="J14" s="3"/>
    </row>
    <row r="15" spans="1:10" ht="15">
      <c r="A15" s="216" t="s">
        <v>22</v>
      </c>
      <c r="B15" s="184" t="s">
        <v>8</v>
      </c>
      <c r="C15" s="24">
        <v>30.937999999999999</v>
      </c>
      <c r="D15" s="24"/>
      <c r="E15" s="24"/>
      <c r="F15" s="24"/>
      <c r="G15" s="25">
        <f t="shared" si="0"/>
        <v>30.937999999999999</v>
      </c>
      <c r="H15" s="9"/>
      <c r="I15" s="10"/>
      <c r="J15" s="3"/>
    </row>
    <row r="16" spans="1:10" ht="15">
      <c r="A16" s="216" t="s">
        <v>15</v>
      </c>
      <c r="B16" s="184" t="s">
        <v>14</v>
      </c>
      <c r="C16" s="24">
        <v>340</v>
      </c>
      <c r="D16" s="24"/>
      <c r="E16" s="24">
        <v>341.64800000000002</v>
      </c>
      <c r="F16" s="24"/>
      <c r="G16" s="25">
        <f>C16-E16</f>
        <v>-1.6480000000000246</v>
      </c>
      <c r="H16" s="9"/>
      <c r="I16" s="10"/>
      <c r="J16" s="3"/>
    </row>
    <row r="17" spans="1:10" s="141" customFormat="1" ht="15" customHeight="1">
      <c r="A17" s="183" t="s">
        <v>9</v>
      </c>
      <c r="B17" s="185"/>
      <c r="C17" s="200"/>
      <c r="D17" s="198"/>
      <c r="E17" s="200"/>
      <c r="F17" s="200"/>
      <c r="G17" s="195"/>
      <c r="H17" s="209"/>
      <c r="I17" s="210"/>
      <c r="J17" s="188"/>
    </row>
    <row r="18" spans="1:10" ht="18" customHeight="1">
      <c r="A18" s="216" t="s">
        <v>16</v>
      </c>
      <c r="B18" s="184" t="s">
        <v>10</v>
      </c>
      <c r="C18" s="26"/>
      <c r="D18" s="24"/>
      <c r="E18" s="24"/>
      <c r="F18" s="26"/>
      <c r="G18" s="25">
        <f t="shared" si="0"/>
        <v>0</v>
      </c>
      <c r="H18" s="11"/>
    </row>
    <row r="19" spans="1:10" ht="33" customHeight="1">
      <c r="A19" s="216" t="s">
        <v>19</v>
      </c>
      <c r="B19" s="186" t="s">
        <v>13</v>
      </c>
      <c r="C19" s="26">
        <v>22.5</v>
      </c>
      <c r="D19" s="24"/>
      <c r="E19" s="24"/>
      <c r="F19" s="26"/>
      <c r="G19" s="25">
        <f>C19-E19</f>
        <v>22.5</v>
      </c>
      <c r="H19" s="11"/>
      <c r="I19" s="63"/>
    </row>
    <row r="20" spans="1:10" ht="33.75" customHeight="1">
      <c r="A20" s="216" t="s">
        <v>20</v>
      </c>
      <c r="B20" s="186" t="s">
        <v>11</v>
      </c>
      <c r="C20" s="26">
        <v>0</v>
      </c>
      <c r="D20" s="24"/>
      <c r="E20" s="24"/>
      <c r="F20" s="26"/>
      <c r="G20" s="25">
        <f t="shared" si="0"/>
        <v>0</v>
      </c>
      <c r="H20" s="11"/>
    </row>
    <row r="21" spans="1:10" ht="20.25" customHeight="1">
      <c r="A21" s="216" t="s">
        <v>18</v>
      </c>
      <c r="B21" s="184" t="s">
        <v>12</v>
      </c>
      <c r="C21" s="26">
        <v>200</v>
      </c>
      <c r="D21" s="24"/>
      <c r="E21" s="24"/>
      <c r="F21" s="24"/>
      <c r="G21" s="25">
        <f>C21-E21</f>
        <v>200</v>
      </c>
      <c r="H21" s="11"/>
    </row>
    <row r="22" spans="1:10" ht="21" customHeight="1">
      <c r="A22" s="185"/>
      <c r="B22" s="133" t="s">
        <v>100</v>
      </c>
      <c r="C22" s="178">
        <v>150</v>
      </c>
      <c r="D22" s="178"/>
      <c r="E22" s="178"/>
      <c r="F22" s="178"/>
      <c r="G22" s="178">
        <f>C22-E22</f>
        <v>150</v>
      </c>
    </row>
    <row r="23" spans="1:10" ht="13.5" customHeight="1">
      <c r="B23" s="213" t="s">
        <v>29</v>
      </c>
      <c r="C23" s="213"/>
      <c r="D23" s="213"/>
      <c r="E23" s="213"/>
      <c r="F23" s="213"/>
      <c r="G23" s="213"/>
    </row>
    <row r="24" spans="1:10" ht="15" customHeight="1">
      <c r="B24" s="212"/>
      <c r="C24" s="212"/>
      <c r="D24" s="212"/>
      <c r="E24" s="212"/>
      <c r="F24" s="212"/>
      <c r="G24" s="212"/>
    </row>
    <row r="25" spans="1:10" ht="15">
      <c r="B25" s="187"/>
      <c r="C25" s="187"/>
      <c r="D25" s="187"/>
    </row>
    <row r="26" spans="1:10" ht="15">
      <c r="B26" s="110" t="s">
        <v>33</v>
      </c>
      <c r="C26" s="187"/>
      <c r="D26" s="187"/>
    </row>
    <row r="27" spans="1:10" ht="15">
      <c r="B27" s="187"/>
      <c r="C27" s="187"/>
      <c r="D27" s="187"/>
    </row>
    <row r="28" spans="1:10" ht="15">
      <c r="B28" s="187"/>
      <c r="C28" s="187"/>
      <c r="D28" s="187"/>
    </row>
    <row r="29" spans="1:10" ht="15">
      <c r="B29" s="187"/>
      <c r="C29" s="187"/>
      <c r="D29" s="187"/>
    </row>
    <row r="30" spans="1:10" ht="15">
      <c r="B30" s="187"/>
      <c r="C30" s="187"/>
      <c r="D30" s="187"/>
    </row>
    <row r="31" spans="1:10" ht="15">
      <c r="B31" s="187"/>
      <c r="C31" s="187"/>
      <c r="D31" s="187"/>
    </row>
    <row r="32" spans="1:10" ht="13.5" customHeight="1">
      <c r="B32" s="187"/>
      <c r="C32" s="187"/>
      <c r="D32" s="187"/>
    </row>
    <row r="34" spans="1:8">
      <c r="A34" s="188"/>
      <c r="B34" s="188"/>
      <c r="C34" s="188"/>
      <c r="D34" s="188"/>
      <c r="E34" s="177"/>
      <c r="F34" s="177"/>
      <c r="G34" s="188"/>
    </row>
    <row r="35" spans="1:8">
      <c r="A35" s="188"/>
      <c r="B35" s="188"/>
      <c r="C35" s="188"/>
      <c r="D35" s="188"/>
      <c r="E35" s="177"/>
      <c r="F35" s="177"/>
      <c r="G35" s="188"/>
    </row>
    <row r="36" spans="1:8">
      <c r="A36" s="188"/>
      <c r="B36" s="188"/>
      <c r="C36" s="188"/>
      <c r="D36" s="188"/>
      <c r="E36" s="177"/>
      <c r="F36" s="177"/>
      <c r="G36" s="188"/>
    </row>
    <row r="37" spans="1:8">
      <c r="A37" s="343"/>
      <c r="B37" s="343"/>
      <c r="C37" s="345"/>
      <c r="D37" s="201"/>
      <c r="E37" s="345"/>
      <c r="F37" s="201"/>
      <c r="G37" s="201"/>
      <c r="H37" s="12"/>
    </row>
    <row r="38" spans="1:8" ht="37.5" customHeight="1">
      <c r="A38" s="343"/>
      <c r="B38" s="343"/>
      <c r="C38" s="345"/>
      <c r="D38" s="201"/>
      <c r="E38" s="345"/>
      <c r="F38" s="201"/>
      <c r="G38" s="201"/>
      <c r="H38" s="12"/>
    </row>
    <row r="39" spans="1:8">
      <c r="A39" s="217"/>
      <c r="B39" s="189"/>
      <c r="C39" s="202"/>
      <c r="D39" s="201"/>
      <c r="E39" s="201"/>
      <c r="F39" s="201"/>
      <c r="G39" s="203"/>
      <c r="H39" s="5"/>
    </row>
    <row r="40" spans="1:8">
      <c r="A40" s="217"/>
      <c r="B40" s="190"/>
      <c r="C40" s="202"/>
      <c r="D40" s="202"/>
      <c r="E40" s="202"/>
      <c r="F40" s="202"/>
      <c r="G40" s="204"/>
      <c r="H40" s="6"/>
    </row>
    <row r="41" spans="1:8">
      <c r="A41" s="177"/>
      <c r="B41" s="191"/>
      <c r="C41" s="201"/>
      <c r="D41" s="202"/>
      <c r="E41" s="202"/>
      <c r="F41" s="202"/>
      <c r="G41" s="202"/>
      <c r="H41" s="7"/>
    </row>
    <row r="42" spans="1:8" ht="12.75" customHeight="1">
      <c r="A42" s="342"/>
      <c r="B42" s="342"/>
      <c r="C42" s="342"/>
      <c r="D42" s="342"/>
      <c r="E42" s="342"/>
      <c r="F42" s="342"/>
      <c r="G42" s="342"/>
      <c r="H42" s="8"/>
    </row>
    <row r="43" spans="1:8">
      <c r="A43" s="188"/>
      <c r="B43" s="188"/>
      <c r="C43" s="177"/>
      <c r="D43" s="205"/>
      <c r="E43" s="205"/>
      <c r="F43" s="205"/>
      <c r="G43" s="206"/>
      <c r="H43" s="10"/>
    </row>
    <row r="44" spans="1:8">
      <c r="A44" s="188"/>
      <c r="B44" s="188"/>
      <c r="C44" s="177"/>
      <c r="D44" s="205"/>
      <c r="E44" s="205"/>
      <c r="F44" s="205"/>
      <c r="G44" s="206"/>
      <c r="H44" s="10"/>
    </row>
    <row r="45" spans="1:8">
      <c r="A45" s="188"/>
      <c r="B45" s="188"/>
      <c r="C45" s="177"/>
      <c r="D45" s="205"/>
      <c r="E45" s="207"/>
      <c r="F45" s="207"/>
      <c r="G45" s="206"/>
      <c r="H45" s="10"/>
    </row>
    <row r="46" spans="1:8">
      <c r="A46" s="188"/>
      <c r="B46" s="188"/>
      <c r="C46" s="177"/>
      <c r="D46" s="205"/>
      <c r="E46" s="207"/>
      <c r="F46" s="207"/>
      <c r="G46" s="206"/>
      <c r="H46" s="10"/>
    </row>
    <row r="47" spans="1:8">
      <c r="A47" s="188"/>
      <c r="B47" s="188"/>
      <c r="C47" s="177"/>
      <c r="D47" s="205"/>
      <c r="E47" s="207"/>
      <c r="F47" s="207"/>
      <c r="G47" s="206"/>
      <c r="H47" s="10"/>
    </row>
    <row r="48" spans="1:8">
      <c r="A48" s="188"/>
      <c r="B48" s="188"/>
      <c r="C48" s="206"/>
      <c r="D48" s="205"/>
      <c r="E48" s="207"/>
      <c r="F48" s="207"/>
      <c r="G48" s="206"/>
      <c r="H48" s="10"/>
    </row>
    <row r="49" spans="1:8">
      <c r="A49" s="188"/>
      <c r="B49" s="188"/>
      <c r="C49" s="177"/>
      <c r="D49" s="205"/>
      <c r="E49" s="207"/>
      <c r="F49" s="207"/>
      <c r="G49" s="206"/>
      <c r="H49" s="10"/>
    </row>
    <row r="50" spans="1:8">
      <c r="A50" s="188"/>
      <c r="B50" s="188"/>
      <c r="C50" s="177"/>
      <c r="D50" s="205"/>
      <c r="E50" s="208"/>
      <c r="F50" s="208"/>
      <c r="G50" s="206"/>
      <c r="H50" s="10"/>
    </row>
    <row r="51" spans="1:8">
      <c r="A51" s="188"/>
      <c r="B51" s="188"/>
      <c r="C51" s="177"/>
      <c r="D51" s="205"/>
      <c r="E51" s="208"/>
      <c r="F51" s="208"/>
      <c r="G51" s="206"/>
      <c r="H51" s="10"/>
    </row>
    <row r="52" spans="1:8">
      <c r="A52" s="188"/>
      <c r="B52" s="188"/>
      <c r="C52" s="177"/>
      <c r="D52" s="205"/>
      <c r="E52" s="207"/>
      <c r="F52" s="207"/>
      <c r="G52" s="206"/>
      <c r="H52" s="10"/>
    </row>
    <row r="53" spans="1:8">
      <c r="A53" s="188"/>
      <c r="B53" s="188"/>
      <c r="C53" s="188"/>
      <c r="D53" s="188"/>
      <c r="E53" s="177"/>
      <c r="F53" s="177"/>
      <c r="G53" s="188"/>
    </row>
    <row r="54" spans="1:8">
      <c r="A54" s="188"/>
      <c r="B54" s="188"/>
      <c r="C54" s="188"/>
      <c r="D54" s="188"/>
      <c r="E54" s="177"/>
      <c r="F54" s="177"/>
      <c r="G54" s="188"/>
    </row>
    <row r="55" spans="1:8">
      <c r="A55" s="188"/>
      <c r="B55" s="188"/>
      <c r="C55" s="188"/>
      <c r="D55" s="188"/>
      <c r="E55" s="177"/>
      <c r="F55" s="177"/>
      <c r="G55" s="188"/>
    </row>
    <row r="56" spans="1:8">
      <c r="A56" s="188"/>
      <c r="B56" s="188"/>
      <c r="C56" s="188"/>
      <c r="D56" s="188"/>
      <c r="E56" s="177"/>
      <c r="F56" s="177"/>
      <c r="G56" s="188"/>
    </row>
  </sheetData>
  <mergeCells count="15">
    <mergeCell ref="A3:G3"/>
    <mergeCell ref="B4:G4"/>
    <mergeCell ref="A7:A8"/>
    <mergeCell ref="B7:B8"/>
    <mergeCell ref="C7:C8"/>
    <mergeCell ref="D7:D8"/>
    <mergeCell ref="E7:E8"/>
    <mergeCell ref="G7:G8"/>
    <mergeCell ref="A42:G42"/>
    <mergeCell ref="H7:H8"/>
    <mergeCell ref="H11:H12"/>
    <mergeCell ref="A37:A38"/>
    <mergeCell ref="B37:B38"/>
    <mergeCell ref="C37:C38"/>
    <mergeCell ref="E37:E38"/>
  </mergeCells>
  <printOptions horizontalCentered="1"/>
  <pageMargins left="0.74803149606299213" right="0.55118110236220474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V55"/>
  <sheetViews>
    <sheetView zoomScaleNormal="100" zoomScaleSheetLayoutView="100" workbookViewId="0">
      <selection activeCell="B29" sqref="B29"/>
    </sheetView>
  </sheetViews>
  <sheetFormatPr defaultColWidth="9.140625" defaultRowHeight="12.75"/>
  <cols>
    <col min="1" max="1" width="4.42578125" style="88" customWidth="1"/>
    <col min="2" max="2" width="26" style="88" customWidth="1"/>
    <col min="3" max="3" width="12.7109375" style="88" customWidth="1"/>
    <col min="4" max="4" width="12.42578125" style="88" customWidth="1"/>
    <col min="5" max="5" width="13.42578125" style="104" customWidth="1"/>
    <col min="6" max="6" width="10.42578125" style="104" hidden="1" customWidth="1"/>
    <col min="7" max="7" width="11.85546875" style="88" customWidth="1"/>
    <col min="8" max="8" width="10.28515625" style="76" customWidth="1"/>
    <col min="9" max="9" width="13.140625" style="88" customWidth="1"/>
    <col min="10" max="11" width="9.140625" style="88"/>
    <col min="12" max="18" width="16.140625" style="88" customWidth="1"/>
    <col min="19" max="16384" width="9.140625" style="88"/>
  </cols>
  <sheetData>
    <row r="3" spans="1:22" ht="33.75" customHeight="1">
      <c r="A3" s="316" t="s">
        <v>96</v>
      </c>
      <c r="B3" s="316"/>
      <c r="C3" s="316"/>
      <c r="D3" s="316"/>
      <c r="E3" s="316"/>
      <c r="F3" s="316"/>
      <c r="G3" s="316"/>
      <c r="H3" s="12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</row>
    <row r="4" spans="1:22" ht="15" customHeight="1">
      <c r="B4" s="316"/>
      <c r="C4" s="316"/>
      <c r="D4" s="316"/>
      <c r="E4" s="316"/>
      <c r="F4" s="316"/>
      <c r="G4" s="316"/>
      <c r="H4" s="117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</row>
    <row r="5" spans="1:22">
      <c r="B5" s="89"/>
      <c r="C5" s="89"/>
      <c r="D5" s="89"/>
      <c r="E5" s="89"/>
      <c r="F5" s="89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</row>
    <row r="6" spans="1:22">
      <c r="C6" s="90"/>
      <c r="D6" s="90"/>
      <c r="G6" s="90" t="s">
        <v>0</v>
      </c>
      <c r="J6" s="76"/>
      <c r="K6" s="76"/>
      <c r="L6" s="76"/>
      <c r="M6" s="323"/>
      <c r="N6" s="323"/>
      <c r="O6" s="323"/>
      <c r="P6" s="323"/>
      <c r="Q6" s="76"/>
      <c r="R6" s="76"/>
      <c r="S6" s="76"/>
      <c r="T6" s="76"/>
      <c r="U6" s="76"/>
      <c r="V6" s="76"/>
    </row>
    <row r="7" spans="1:22" ht="15.75" customHeight="1">
      <c r="A7" s="318"/>
      <c r="B7" s="318" t="s">
        <v>1</v>
      </c>
      <c r="C7" s="319" t="s">
        <v>35</v>
      </c>
      <c r="D7" s="320" t="s">
        <v>23</v>
      </c>
      <c r="E7" s="319" t="s">
        <v>24</v>
      </c>
      <c r="F7" s="73"/>
      <c r="G7" s="351" t="s">
        <v>25</v>
      </c>
      <c r="H7" s="322"/>
      <c r="J7" s="76"/>
      <c r="K7" s="76"/>
      <c r="L7" s="323"/>
      <c r="M7" s="323"/>
      <c r="N7" s="323"/>
      <c r="O7" s="323"/>
      <c r="P7" s="323"/>
      <c r="Q7" s="323"/>
      <c r="R7" s="323"/>
      <c r="S7" s="76"/>
      <c r="T7" s="76"/>
      <c r="U7" s="76"/>
      <c r="V7" s="76"/>
    </row>
    <row r="8" spans="1:22" ht="51.75" customHeight="1">
      <c r="A8" s="318"/>
      <c r="B8" s="318"/>
      <c r="C8" s="319"/>
      <c r="D8" s="321"/>
      <c r="E8" s="319"/>
      <c r="F8" s="73" t="s">
        <v>23</v>
      </c>
      <c r="G8" s="351"/>
      <c r="H8" s="322"/>
      <c r="J8" s="76"/>
      <c r="K8" s="76"/>
      <c r="L8" s="323"/>
      <c r="M8" s="175"/>
      <c r="N8" s="175"/>
      <c r="O8" s="175"/>
      <c r="P8" s="175"/>
      <c r="Q8" s="323"/>
      <c r="R8" s="323"/>
      <c r="S8" s="76"/>
      <c r="T8" s="76"/>
      <c r="U8" s="76"/>
      <c r="V8" s="76"/>
    </row>
    <row r="9" spans="1:22" s="95" customFormat="1">
      <c r="A9" s="74">
        <v>1</v>
      </c>
      <c r="B9" s="84" t="s">
        <v>2</v>
      </c>
      <c r="C9" s="93" t="e">
        <f>'205 дог'!C9+'дог 528'!C9+#REF!+#REF!+#REF!</f>
        <v>#REF!</v>
      </c>
      <c r="D9" s="75"/>
      <c r="E9" s="75" t="e">
        <f>'205 дог'!D9+'дог 528'!E9+#REF!+#REF!+#REF!</f>
        <v>#REF!</v>
      </c>
      <c r="F9" s="75"/>
      <c r="G9" s="75" t="e">
        <f>C9-E9</f>
        <v>#REF!</v>
      </c>
      <c r="H9" s="69"/>
      <c r="J9" s="94"/>
      <c r="K9" s="94"/>
      <c r="L9" s="76"/>
      <c r="M9" s="139"/>
      <c r="N9" s="139"/>
      <c r="O9" s="139"/>
      <c r="P9" s="139"/>
      <c r="Q9" s="139"/>
      <c r="R9" s="94"/>
      <c r="S9" s="94"/>
      <c r="T9" s="94"/>
      <c r="U9" s="94"/>
      <c r="V9" s="94"/>
    </row>
    <row r="10" spans="1:22" s="95" customFormat="1">
      <c r="A10" s="74">
        <v>2</v>
      </c>
      <c r="B10" s="96" t="s">
        <v>3</v>
      </c>
      <c r="C10" s="93" t="e">
        <f>C13+C14+C15+C16+C18+C19+C21+C20</f>
        <v>#REF!</v>
      </c>
      <c r="D10" s="75"/>
      <c r="E10" s="75" t="e">
        <f>E13+E14+E15+E16+E18+E19+E20+E21</f>
        <v>#REF!</v>
      </c>
      <c r="F10" s="75">
        <f>F13+F14+F15+F16+F18+F19+F21+F20</f>
        <v>0</v>
      </c>
      <c r="G10" s="75" t="e">
        <f t="shared" ref="G10:G21" si="0">C10-E10</f>
        <v>#REF!</v>
      </c>
      <c r="H10" s="71"/>
      <c r="I10" s="94"/>
      <c r="J10" s="94"/>
      <c r="K10" s="94"/>
      <c r="L10" s="76"/>
      <c r="M10" s="139"/>
      <c r="N10" s="139"/>
      <c r="O10" s="139"/>
      <c r="P10" s="139"/>
      <c r="Q10" s="139"/>
      <c r="R10" s="94"/>
      <c r="S10" s="94"/>
      <c r="T10" s="94"/>
      <c r="U10" s="94"/>
      <c r="V10" s="94"/>
    </row>
    <row r="11" spans="1:22">
      <c r="A11" s="74">
        <v>3</v>
      </c>
      <c r="B11" s="97" t="s">
        <v>4</v>
      </c>
      <c r="C11" s="64" t="e">
        <f>C9-C10</f>
        <v>#REF!</v>
      </c>
      <c r="D11" s="64"/>
      <c r="E11" s="81" t="e">
        <f>E9-E10</f>
        <v>#REF!</v>
      </c>
      <c r="F11" s="81"/>
      <c r="G11" s="75"/>
      <c r="H11" s="98"/>
      <c r="J11" s="76"/>
      <c r="K11" s="76"/>
      <c r="L11" s="76"/>
      <c r="M11" s="139"/>
      <c r="N11" s="139"/>
      <c r="O11" s="139"/>
      <c r="P11" s="139"/>
      <c r="Q11" s="139"/>
      <c r="R11" s="76"/>
      <c r="S11" s="76"/>
      <c r="T11" s="76"/>
      <c r="U11" s="76"/>
      <c r="V11" s="76"/>
    </row>
    <row r="12" spans="1:22" ht="12.75" customHeight="1">
      <c r="A12" s="84" t="s">
        <v>5</v>
      </c>
      <c r="B12" s="84"/>
      <c r="C12" s="77"/>
      <c r="D12" s="77"/>
      <c r="E12" s="99"/>
      <c r="F12" s="99"/>
      <c r="G12" s="75"/>
      <c r="H12" s="85"/>
      <c r="I12" s="78"/>
      <c r="J12" s="76"/>
      <c r="K12" s="76"/>
      <c r="L12" s="94"/>
      <c r="M12" s="176"/>
      <c r="N12" s="176"/>
      <c r="O12" s="176"/>
      <c r="P12" s="176"/>
      <c r="Q12" s="176"/>
      <c r="R12" s="76"/>
      <c r="S12" s="76"/>
      <c r="T12" s="76"/>
      <c r="U12" s="76"/>
      <c r="V12" s="76"/>
    </row>
    <row r="13" spans="1:22" ht="19.5" customHeight="1">
      <c r="A13" s="131" t="s">
        <v>17</v>
      </c>
      <c r="B13" s="132" t="s">
        <v>6</v>
      </c>
      <c r="C13" s="27" t="e">
        <f>'205 дог'!C13+'дог 528'!C13+#REF!+#REF!+#REF!</f>
        <v>#REF!</v>
      </c>
      <c r="D13" s="27"/>
      <c r="E13" s="27" t="e">
        <f>'205 дог'!D13+'дог 528'!E13+#REF!+#REF!+#REF!</f>
        <v>#REF!</v>
      </c>
      <c r="F13" s="27"/>
      <c r="G13" s="30" t="e">
        <f t="shared" si="0"/>
        <v>#REF!</v>
      </c>
      <c r="H13" s="139"/>
      <c r="I13" s="49"/>
      <c r="J13" s="49"/>
      <c r="K13" s="76"/>
      <c r="L13" s="76"/>
      <c r="M13" s="139"/>
      <c r="N13" s="139"/>
      <c r="O13" s="139"/>
      <c r="P13" s="139"/>
      <c r="Q13" s="139"/>
      <c r="R13" s="76"/>
      <c r="S13" s="76"/>
      <c r="T13" s="76"/>
      <c r="U13" s="76"/>
      <c r="V13" s="76"/>
    </row>
    <row r="14" spans="1:22" ht="15">
      <c r="A14" s="131" t="s">
        <v>21</v>
      </c>
      <c r="B14" s="132" t="s">
        <v>7</v>
      </c>
      <c r="C14" s="27" t="e">
        <f>'205 дог'!C14+'дог 528'!C14+#REF!+#REF!+#REF!</f>
        <v>#REF!</v>
      </c>
      <c r="D14" s="27"/>
      <c r="E14" s="27" t="e">
        <f>'205 дог'!D14+'дог 528'!E14+#REF!+#REF!+#REF!</f>
        <v>#REF!</v>
      </c>
      <c r="F14" s="27"/>
      <c r="G14" s="30" t="e">
        <f t="shared" si="0"/>
        <v>#REF!</v>
      </c>
      <c r="H14" s="83"/>
      <c r="I14" s="82"/>
      <c r="J14" s="76"/>
      <c r="K14" s="76"/>
      <c r="L14" s="76"/>
      <c r="M14" s="139"/>
      <c r="N14" s="139"/>
      <c r="O14" s="139"/>
      <c r="P14" s="139"/>
      <c r="Q14" s="139"/>
      <c r="R14" s="76"/>
      <c r="S14" s="76"/>
      <c r="T14" s="76"/>
      <c r="U14" s="76"/>
      <c r="V14" s="76"/>
    </row>
    <row r="15" spans="1:22" ht="15">
      <c r="A15" s="131" t="s">
        <v>22</v>
      </c>
      <c r="B15" s="132" t="s">
        <v>8</v>
      </c>
      <c r="C15" s="27" t="e">
        <f>'205 дог'!C15+'дог 528'!C15+#REF!+#REF!+#REF!</f>
        <v>#REF!</v>
      </c>
      <c r="D15" s="27"/>
      <c r="E15" s="27" t="e">
        <f>'205 дог'!D15+'дог 528'!E15+#REF!+#REF!+#REF!</f>
        <v>#REF!</v>
      </c>
      <c r="F15" s="27"/>
      <c r="G15" s="30" t="e">
        <f t="shared" si="0"/>
        <v>#REF!</v>
      </c>
      <c r="H15" s="83"/>
      <c r="I15" s="82"/>
      <c r="J15" s="76"/>
      <c r="K15" s="76"/>
      <c r="L15" s="76"/>
      <c r="M15" s="139"/>
      <c r="N15" s="139"/>
      <c r="O15" s="139"/>
      <c r="P15" s="139"/>
      <c r="Q15" s="139"/>
      <c r="R15" s="76"/>
      <c r="S15" s="76"/>
      <c r="T15" s="76"/>
      <c r="U15" s="76"/>
      <c r="V15" s="76"/>
    </row>
    <row r="16" spans="1:22" ht="15">
      <c r="A16" s="131" t="s">
        <v>15</v>
      </c>
      <c r="B16" s="132" t="s">
        <v>14</v>
      </c>
      <c r="C16" s="27" t="e">
        <f>'205 дог'!C16+'дог 528'!C16+#REF!+#REF!+#REF!</f>
        <v>#REF!</v>
      </c>
      <c r="D16" s="27"/>
      <c r="E16" s="27" t="e">
        <f>'205 дог'!D16+'дог 528'!E16+#REF!+#REF!+#REF!</f>
        <v>#REF!</v>
      </c>
      <c r="F16" s="27"/>
      <c r="G16" s="30" t="e">
        <f t="shared" si="0"/>
        <v>#REF!</v>
      </c>
      <c r="H16" s="83"/>
      <c r="I16" s="82"/>
      <c r="J16" s="76"/>
      <c r="K16" s="76"/>
      <c r="L16" s="94"/>
      <c r="M16" s="176"/>
      <c r="N16" s="176"/>
      <c r="O16" s="176"/>
      <c r="P16" s="176"/>
      <c r="Q16" s="176"/>
      <c r="R16" s="76"/>
      <c r="S16" s="76"/>
      <c r="T16" s="76"/>
      <c r="U16" s="76"/>
      <c r="V16" s="76"/>
    </row>
    <row r="17" spans="1:22" ht="18" customHeight="1">
      <c r="A17" s="84" t="s">
        <v>9</v>
      </c>
      <c r="B17" s="101"/>
      <c r="C17" s="80"/>
      <c r="D17" s="77"/>
      <c r="E17" s="80"/>
      <c r="F17" s="80"/>
      <c r="G17" s="75"/>
      <c r="H17" s="85"/>
      <c r="I17" s="86"/>
      <c r="J17" s="76"/>
      <c r="K17" s="76"/>
      <c r="L17" s="76"/>
      <c r="M17" s="139"/>
      <c r="N17" s="139"/>
      <c r="O17" s="139"/>
      <c r="P17" s="139"/>
      <c r="Q17" s="139"/>
      <c r="R17" s="76"/>
      <c r="S17" s="76"/>
      <c r="T17" s="76"/>
      <c r="U17" s="76"/>
      <c r="V17" s="76"/>
    </row>
    <row r="18" spans="1:22" ht="20.25" customHeight="1">
      <c r="A18" s="131" t="s">
        <v>16</v>
      </c>
      <c r="B18" s="132" t="s">
        <v>10</v>
      </c>
      <c r="C18" s="28" t="e">
        <f>'205 дог'!C18+'дог 528'!C18+#REF!+#REF!+#REF!</f>
        <v>#REF!</v>
      </c>
      <c r="D18" s="27"/>
      <c r="E18" s="27" t="e">
        <f>'205 дог'!D18+'дог 528'!E18+#REF!+#REF!+#REF!</f>
        <v>#REF!</v>
      </c>
      <c r="F18" s="28"/>
      <c r="G18" s="30" t="e">
        <f>C18-E18</f>
        <v>#REF!</v>
      </c>
      <c r="H18" s="103"/>
      <c r="J18" s="76"/>
      <c r="K18" s="76"/>
      <c r="L18" s="76"/>
      <c r="M18" s="139"/>
      <c r="N18" s="139"/>
      <c r="O18" s="139"/>
      <c r="P18" s="139"/>
      <c r="Q18" s="139"/>
      <c r="R18" s="76"/>
      <c r="S18" s="76"/>
      <c r="T18" s="76"/>
      <c r="U18" s="76"/>
      <c r="V18" s="76"/>
    </row>
    <row r="19" spans="1:22" ht="34.5" customHeight="1">
      <c r="A19" s="131" t="s">
        <v>19</v>
      </c>
      <c r="B19" s="133" t="s">
        <v>13</v>
      </c>
      <c r="C19" s="28" t="e">
        <f>'205 дог'!C19+'дог 528'!C19+#REF!+#REF!+#REF!</f>
        <v>#REF!</v>
      </c>
      <c r="D19" s="27"/>
      <c r="E19" s="137" t="e">
        <f>'205 дог'!D19+'дог 528'!E19+#REF!+#REF!+#REF!</f>
        <v>#REF!</v>
      </c>
      <c r="F19" s="28"/>
      <c r="G19" s="30" t="e">
        <f>C19-E19</f>
        <v>#REF!</v>
      </c>
      <c r="H19" s="103"/>
      <c r="I19" s="134"/>
      <c r="J19" s="76"/>
      <c r="K19" s="76"/>
      <c r="L19" s="76"/>
      <c r="M19" s="139"/>
      <c r="N19" s="139"/>
      <c r="O19" s="139"/>
      <c r="P19" s="139"/>
      <c r="Q19" s="139"/>
      <c r="R19" s="76"/>
      <c r="S19" s="76"/>
      <c r="T19" s="76"/>
      <c r="U19" s="76"/>
      <c r="V19" s="76"/>
    </row>
    <row r="20" spans="1:22" ht="30" customHeight="1">
      <c r="A20" s="131" t="s">
        <v>20</v>
      </c>
      <c r="B20" s="133" t="s">
        <v>11</v>
      </c>
      <c r="C20" s="28" t="e">
        <f>'205 дог'!C20+'дог 528'!C20+#REF!+#REF!+#REF!</f>
        <v>#REF!</v>
      </c>
      <c r="D20" s="27"/>
      <c r="E20" s="27" t="e">
        <f>'205 дог'!D20+'дог 528'!E20+#REF!+#REF!+#REF!</f>
        <v>#REF!</v>
      </c>
      <c r="F20" s="28"/>
      <c r="G20" s="30" t="e">
        <f t="shared" si="0"/>
        <v>#REF!</v>
      </c>
      <c r="H20" s="103"/>
      <c r="J20" s="76"/>
      <c r="K20" s="76"/>
      <c r="L20" s="94"/>
      <c r="M20" s="176"/>
      <c r="N20" s="176"/>
      <c r="O20" s="176"/>
      <c r="P20" s="176"/>
      <c r="Q20" s="176"/>
      <c r="R20" s="94"/>
      <c r="S20" s="76"/>
      <c r="T20" s="76"/>
      <c r="U20" s="76"/>
      <c r="V20" s="76"/>
    </row>
    <row r="21" spans="1:22" ht="20.25" customHeight="1">
      <c r="A21" s="131" t="s">
        <v>18</v>
      </c>
      <c r="B21" s="132" t="s">
        <v>12</v>
      </c>
      <c r="C21" s="28" t="e">
        <f>'205 дог'!C21+'дог 528'!C21+#REF!+#REF!+#REF!</f>
        <v>#REF!</v>
      </c>
      <c r="D21" s="27"/>
      <c r="E21" s="27" t="e">
        <f>'205 дог'!D21+'дог 528'!E21+#REF!+#REF!+#REF!</f>
        <v>#REF!</v>
      </c>
      <c r="F21" s="27"/>
      <c r="G21" s="30" t="e">
        <f t="shared" si="0"/>
        <v>#REF!</v>
      </c>
      <c r="H21" s="103"/>
      <c r="J21" s="76"/>
      <c r="K21" s="76"/>
      <c r="L21" s="76"/>
      <c r="M21" s="139"/>
      <c r="N21" s="139"/>
      <c r="O21" s="139"/>
      <c r="P21" s="139"/>
      <c r="Q21" s="139"/>
      <c r="R21" s="76"/>
      <c r="S21" s="76"/>
      <c r="T21" s="76"/>
      <c r="U21" s="76"/>
      <c r="V21" s="76"/>
    </row>
    <row r="22" spans="1:22" ht="21" customHeight="1">
      <c r="B22" s="110"/>
      <c r="J22" s="76"/>
      <c r="K22" s="76"/>
      <c r="L22" s="76"/>
      <c r="M22" s="139"/>
      <c r="N22" s="139"/>
      <c r="O22" s="139"/>
      <c r="P22" s="139"/>
      <c r="Q22" s="139"/>
      <c r="R22" s="76"/>
      <c r="S22" s="76"/>
      <c r="T22" s="76"/>
      <c r="U22" s="76"/>
      <c r="V22" s="76"/>
    </row>
    <row r="23" spans="1:22" ht="15" customHeight="1">
      <c r="B23" s="315"/>
      <c r="C23" s="315"/>
      <c r="D23" s="315"/>
      <c r="E23" s="315"/>
      <c r="F23" s="315"/>
      <c r="G23" s="315"/>
      <c r="J23" s="76"/>
      <c r="K23" s="76"/>
      <c r="L23" s="76"/>
      <c r="M23" s="139"/>
      <c r="N23" s="139"/>
      <c r="O23" s="139"/>
      <c r="P23" s="139"/>
      <c r="Q23" s="139"/>
      <c r="R23" s="76"/>
      <c r="S23" s="76"/>
      <c r="T23" s="76"/>
      <c r="U23" s="76"/>
      <c r="V23" s="76"/>
    </row>
    <row r="24" spans="1:22" ht="15">
      <c r="B24" s="110"/>
      <c r="C24" s="110"/>
      <c r="D24" s="110"/>
      <c r="E24" s="138"/>
      <c r="J24" s="76"/>
      <c r="K24" s="76"/>
      <c r="L24" s="94"/>
      <c r="M24" s="176"/>
      <c r="N24" s="176"/>
      <c r="O24" s="176"/>
      <c r="P24" s="176"/>
      <c r="Q24" s="176"/>
      <c r="R24" s="76"/>
      <c r="S24" s="76"/>
      <c r="T24" s="76"/>
      <c r="U24" s="76"/>
      <c r="V24" s="76"/>
    </row>
    <row r="25" spans="1:22" ht="15">
      <c r="B25" s="110" t="s">
        <v>34</v>
      </c>
      <c r="C25" s="110"/>
      <c r="D25" s="110"/>
      <c r="J25" s="76"/>
      <c r="K25" s="76"/>
      <c r="L25" s="76"/>
      <c r="M25" s="139"/>
      <c r="N25" s="139"/>
      <c r="O25" s="139"/>
      <c r="P25" s="139"/>
      <c r="Q25" s="139"/>
      <c r="R25" s="76"/>
      <c r="S25" s="76"/>
      <c r="T25" s="76"/>
      <c r="U25" s="76"/>
      <c r="V25" s="76"/>
    </row>
    <row r="26" spans="1:22" ht="15">
      <c r="B26" s="110"/>
      <c r="C26" s="110"/>
      <c r="D26" s="110"/>
      <c r="J26" s="76"/>
      <c r="K26" s="76"/>
      <c r="L26" s="76"/>
      <c r="M26" s="139"/>
      <c r="N26" s="139"/>
      <c r="O26" s="139"/>
      <c r="P26" s="139"/>
      <c r="Q26" s="139"/>
      <c r="R26" s="76"/>
      <c r="S26" s="76"/>
      <c r="T26" s="76"/>
      <c r="U26" s="76"/>
      <c r="V26" s="76"/>
    </row>
    <row r="27" spans="1:22" ht="15">
      <c r="B27" s="110"/>
      <c r="C27" s="110"/>
      <c r="D27" s="110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</row>
    <row r="28" spans="1:22" ht="15">
      <c r="B28" s="110"/>
      <c r="C28" s="110"/>
      <c r="D28" s="110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</row>
    <row r="29" spans="1:22" ht="15">
      <c r="B29" s="110"/>
      <c r="C29" s="110"/>
      <c r="D29" s="110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</row>
    <row r="30" spans="1:22" ht="15">
      <c r="B30" s="110"/>
      <c r="C30" s="110"/>
      <c r="D30" s="110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</row>
    <row r="31" spans="1:22" ht="13.5" customHeight="1">
      <c r="B31" s="110"/>
      <c r="C31" s="110"/>
      <c r="D31" s="110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</row>
    <row r="32" spans="1:22"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</row>
    <row r="33" spans="1:22">
      <c r="A33" s="76"/>
      <c r="B33" s="76"/>
      <c r="C33" s="76"/>
      <c r="D33" s="76"/>
      <c r="E33" s="91"/>
      <c r="F33" s="91"/>
      <c r="G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</row>
    <row r="34" spans="1:22">
      <c r="A34" s="76"/>
      <c r="B34" s="76"/>
      <c r="C34" s="76"/>
      <c r="D34" s="76"/>
      <c r="E34" s="91"/>
      <c r="F34" s="91"/>
      <c r="G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</row>
    <row r="35" spans="1:22">
      <c r="A35" s="76"/>
      <c r="B35" s="76"/>
      <c r="C35" s="76"/>
      <c r="D35" s="76"/>
      <c r="E35" s="91"/>
      <c r="F35" s="91"/>
      <c r="G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</row>
    <row r="36" spans="1:22">
      <c r="A36" s="322"/>
      <c r="B36" s="322"/>
      <c r="C36" s="323"/>
      <c r="D36" s="92"/>
      <c r="E36" s="323"/>
      <c r="F36" s="92"/>
      <c r="G36" s="92"/>
      <c r="H36" s="92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</row>
    <row r="37" spans="1:22" ht="37.5" customHeight="1">
      <c r="A37" s="322"/>
      <c r="B37" s="322"/>
      <c r="C37" s="323"/>
      <c r="D37" s="92"/>
      <c r="E37" s="323"/>
      <c r="F37" s="92"/>
      <c r="G37" s="92"/>
      <c r="H37" s="92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</row>
    <row r="38" spans="1:22">
      <c r="A38" s="105"/>
      <c r="B38" s="102"/>
      <c r="C38" s="98"/>
      <c r="D38" s="92"/>
      <c r="E38" s="92"/>
      <c r="F38" s="92"/>
      <c r="G38" s="69"/>
      <c r="H38" s="69"/>
    </row>
    <row r="39" spans="1:22">
      <c r="A39" s="105"/>
      <c r="B39" s="100"/>
      <c r="C39" s="98"/>
      <c r="D39" s="98"/>
      <c r="E39" s="98"/>
      <c r="F39" s="98"/>
      <c r="G39" s="71"/>
      <c r="H39" s="71"/>
    </row>
    <row r="40" spans="1:22">
      <c r="A40" s="91"/>
      <c r="B40" s="106"/>
      <c r="C40" s="92"/>
      <c r="D40" s="98"/>
      <c r="E40" s="98"/>
      <c r="F40" s="98"/>
      <c r="G40" s="98"/>
      <c r="H40" s="98"/>
    </row>
    <row r="41" spans="1:22" ht="12.75" customHeight="1">
      <c r="A41" s="313"/>
      <c r="B41" s="313"/>
      <c r="C41" s="313"/>
      <c r="D41" s="313"/>
      <c r="E41" s="313"/>
      <c r="F41" s="313"/>
      <c r="G41" s="313"/>
      <c r="H41" s="100"/>
    </row>
    <row r="42" spans="1:22">
      <c r="A42" s="76"/>
      <c r="B42" s="76"/>
      <c r="C42" s="91"/>
      <c r="D42" s="135"/>
      <c r="E42" s="135"/>
      <c r="F42" s="135"/>
      <c r="G42" s="82"/>
      <c r="H42" s="82"/>
    </row>
    <row r="43" spans="1:22">
      <c r="A43" s="76"/>
      <c r="B43" s="76"/>
      <c r="C43" s="91"/>
      <c r="D43" s="135"/>
      <c r="E43" s="135"/>
      <c r="F43" s="135"/>
      <c r="G43" s="82"/>
      <c r="H43" s="82"/>
    </row>
    <row r="44" spans="1:22">
      <c r="A44" s="76"/>
      <c r="B44" s="76"/>
      <c r="C44" s="91"/>
      <c r="D44" s="135"/>
      <c r="E44" s="107"/>
      <c r="F44" s="107"/>
      <c r="G44" s="82"/>
      <c r="H44" s="82"/>
    </row>
    <row r="45" spans="1:22">
      <c r="A45" s="76"/>
      <c r="B45" s="76"/>
      <c r="C45" s="91"/>
      <c r="D45" s="135"/>
      <c r="E45" s="107"/>
      <c r="F45" s="107"/>
      <c r="G45" s="82"/>
      <c r="H45" s="82"/>
    </row>
    <row r="46" spans="1:22">
      <c r="A46" s="76"/>
      <c r="B46" s="76"/>
      <c r="C46" s="91"/>
      <c r="D46" s="135"/>
      <c r="E46" s="107"/>
      <c r="F46" s="107"/>
      <c r="G46" s="82"/>
      <c r="H46" s="82"/>
    </row>
    <row r="47" spans="1:22">
      <c r="A47" s="76"/>
      <c r="B47" s="76"/>
      <c r="C47" s="82"/>
      <c r="D47" s="135"/>
      <c r="E47" s="107"/>
      <c r="F47" s="107"/>
      <c r="G47" s="82"/>
      <c r="H47" s="82"/>
    </row>
    <row r="48" spans="1:22">
      <c r="A48" s="76"/>
      <c r="B48" s="76"/>
      <c r="C48" s="91"/>
      <c r="D48" s="135"/>
      <c r="E48" s="107"/>
      <c r="F48" s="107"/>
      <c r="G48" s="82"/>
      <c r="H48" s="82"/>
    </row>
    <row r="49" spans="1:8">
      <c r="A49" s="76"/>
      <c r="B49" s="76"/>
      <c r="C49" s="91"/>
      <c r="D49" s="135"/>
      <c r="E49" s="108"/>
      <c r="F49" s="108"/>
      <c r="G49" s="82"/>
      <c r="H49" s="82"/>
    </row>
    <row r="50" spans="1:8">
      <c r="A50" s="76"/>
      <c r="B50" s="76"/>
      <c r="C50" s="91"/>
      <c r="D50" s="135"/>
      <c r="E50" s="108"/>
      <c r="F50" s="108"/>
      <c r="G50" s="82"/>
      <c r="H50" s="82"/>
    </row>
    <row r="51" spans="1:8">
      <c r="A51" s="76"/>
      <c r="B51" s="76"/>
      <c r="C51" s="91"/>
      <c r="D51" s="135"/>
      <c r="E51" s="107"/>
      <c r="F51" s="107"/>
      <c r="G51" s="82"/>
      <c r="H51" s="82"/>
    </row>
    <row r="52" spans="1:8">
      <c r="A52" s="76"/>
      <c r="B52" s="76"/>
      <c r="C52" s="76"/>
      <c r="D52" s="76"/>
      <c r="E52" s="91"/>
      <c r="F52" s="91"/>
      <c r="G52" s="76"/>
    </row>
    <row r="53" spans="1:8">
      <c r="A53" s="76"/>
      <c r="B53" s="76"/>
      <c r="C53" s="76"/>
      <c r="D53" s="76"/>
      <c r="E53" s="91"/>
      <c r="F53" s="91"/>
      <c r="G53" s="76"/>
    </row>
    <row r="54" spans="1:8">
      <c r="A54" s="76"/>
      <c r="B54" s="76"/>
      <c r="C54" s="76"/>
      <c r="D54" s="76"/>
      <c r="E54" s="91"/>
      <c r="F54" s="91"/>
      <c r="G54" s="76"/>
    </row>
    <row r="55" spans="1:8">
      <c r="A55" s="76"/>
      <c r="B55" s="76"/>
      <c r="C55" s="76"/>
      <c r="D55" s="76"/>
      <c r="E55" s="91"/>
      <c r="F55" s="91"/>
      <c r="G55" s="76"/>
    </row>
  </sheetData>
  <mergeCells count="20">
    <mergeCell ref="A3:G3"/>
    <mergeCell ref="B4:G4"/>
    <mergeCell ref="M6:N7"/>
    <mergeCell ref="O6:P7"/>
    <mergeCell ref="A7:A8"/>
    <mergeCell ref="B7:B8"/>
    <mergeCell ref="C7:C8"/>
    <mergeCell ref="D7:D8"/>
    <mergeCell ref="E7:E8"/>
    <mergeCell ref="G7:G8"/>
    <mergeCell ref="A41:G41"/>
    <mergeCell ref="H7:H8"/>
    <mergeCell ref="L7:L8"/>
    <mergeCell ref="Q7:Q8"/>
    <mergeCell ref="R7:R8"/>
    <mergeCell ref="B23:G23"/>
    <mergeCell ref="A36:A37"/>
    <mergeCell ref="B36:B37"/>
    <mergeCell ref="C36:C37"/>
    <mergeCell ref="E36:E37"/>
  </mergeCells>
  <printOptions horizontalCentered="1"/>
  <pageMargins left="0.74803149606299213" right="0.55118110236220474" top="0.98425196850393704" bottom="0.98425196850393704" header="0.51181102362204722" footer="0.51181102362204722"/>
  <pageSetup paperSize="9" scale="89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L17" sqref="L17"/>
    </sheetView>
  </sheetViews>
  <sheetFormatPr defaultColWidth="9.140625" defaultRowHeight="18.75"/>
  <cols>
    <col min="1" max="1" width="32.85546875" style="160" customWidth="1"/>
    <col min="2" max="3" width="26.28515625" style="160" customWidth="1"/>
    <col min="4" max="16384" width="9.140625" style="160"/>
  </cols>
  <sheetData>
    <row r="1" spans="1:9">
      <c r="C1" s="172" t="s">
        <v>93</v>
      </c>
    </row>
    <row r="2" spans="1:9" s="174" customFormat="1" ht="43.5" customHeight="1">
      <c r="A2" s="173"/>
      <c r="B2" s="173" t="s">
        <v>91</v>
      </c>
      <c r="C2" s="173" t="s">
        <v>92</v>
      </c>
    </row>
    <row r="3" spans="1:9" s="158" customFormat="1" ht="22.5" customHeight="1">
      <c r="A3" s="162" t="s">
        <v>87</v>
      </c>
      <c r="B3" s="163">
        <v>100600000</v>
      </c>
      <c r="C3" s="163"/>
      <c r="D3" s="159"/>
      <c r="E3" s="159"/>
      <c r="F3" s="159"/>
      <c r="G3" s="159"/>
      <c r="H3" s="159"/>
      <c r="I3" s="159"/>
    </row>
    <row r="4" spans="1:9" s="158" customFormat="1" ht="22.5" customHeight="1">
      <c r="A4" s="162" t="s">
        <v>88</v>
      </c>
      <c r="B4" s="163">
        <v>30180000</v>
      </c>
      <c r="C4" s="163"/>
      <c r="D4" s="159"/>
      <c r="E4" s="159"/>
      <c r="F4" s="159"/>
      <c r="G4" s="159"/>
      <c r="H4" s="159"/>
      <c r="I4" s="159"/>
    </row>
    <row r="5" spans="1:9" s="171" customFormat="1" ht="22.5" customHeight="1">
      <c r="A5" s="167" t="s">
        <v>89</v>
      </c>
      <c r="B5" s="164">
        <v>17279280</v>
      </c>
      <c r="C5" s="164">
        <v>49294000</v>
      </c>
      <c r="D5" s="170"/>
      <c r="E5" s="170"/>
      <c r="F5" s="170"/>
      <c r="G5" s="170"/>
      <c r="H5" s="170"/>
      <c r="I5" s="170"/>
    </row>
    <row r="6" spans="1:9" s="171" customFormat="1" ht="22.5" customHeight="1">
      <c r="A6" s="167" t="s">
        <v>90</v>
      </c>
      <c r="B6" s="164">
        <v>12095496</v>
      </c>
      <c r="C6" s="164">
        <v>40240000</v>
      </c>
      <c r="D6" s="170"/>
      <c r="E6" s="170"/>
      <c r="F6" s="170"/>
      <c r="G6" s="170"/>
      <c r="H6" s="170"/>
      <c r="I6" s="170"/>
    </row>
    <row r="7" spans="1:9" s="158" customFormat="1" ht="23.25" customHeight="1">
      <c r="A7" s="162" t="s">
        <v>86</v>
      </c>
      <c r="B7" s="163">
        <v>42275496</v>
      </c>
      <c r="C7" s="163">
        <v>70420000</v>
      </c>
      <c r="D7" s="159"/>
      <c r="E7" s="159"/>
      <c r="F7" s="159"/>
      <c r="G7" s="159"/>
      <c r="H7" s="159"/>
      <c r="I7" s="159"/>
    </row>
    <row r="8" spans="1:9" s="158" customFormat="1" ht="23.25" customHeight="1">
      <c r="A8" s="162" t="s">
        <v>26</v>
      </c>
      <c r="B8" s="163">
        <v>24996216</v>
      </c>
      <c r="C8" s="163">
        <v>53140720</v>
      </c>
      <c r="D8" s="159"/>
      <c r="E8" s="159"/>
      <c r="F8" s="159"/>
      <c r="G8" s="159"/>
      <c r="H8" s="159"/>
      <c r="I8" s="159"/>
    </row>
    <row r="9" spans="1:9">
      <c r="B9" s="161"/>
      <c r="C9" s="161"/>
      <c r="D9" s="161"/>
      <c r="E9" s="161"/>
      <c r="F9" s="161"/>
      <c r="G9" s="161"/>
      <c r="H9" s="161"/>
      <c r="I9" s="161"/>
    </row>
    <row r="10" spans="1:9">
      <c r="B10" s="161"/>
      <c r="C10" s="161"/>
      <c r="D10" s="161"/>
      <c r="E10" s="161"/>
      <c r="F10" s="161"/>
      <c r="G10" s="161"/>
      <c r="H10" s="161"/>
      <c r="I10" s="161"/>
    </row>
    <row r="11" spans="1:9">
      <c r="C11" s="172" t="s">
        <v>94</v>
      </c>
      <c r="D11" s="161"/>
      <c r="E11" s="161"/>
      <c r="F11" s="161"/>
      <c r="G11" s="161"/>
      <c r="H11" s="161"/>
      <c r="I11" s="161"/>
    </row>
    <row r="12" spans="1:9" s="166" customFormat="1" ht="45.75" customHeight="1">
      <c r="A12" s="173"/>
      <c r="B12" s="173" t="s">
        <v>91</v>
      </c>
      <c r="C12" s="173" t="s">
        <v>92</v>
      </c>
      <c r="D12" s="165"/>
      <c r="E12" s="165"/>
      <c r="F12" s="165"/>
      <c r="G12" s="165"/>
      <c r="H12" s="165"/>
      <c r="I12" s="165"/>
    </row>
    <row r="13" spans="1:9" ht="25.5" customHeight="1">
      <c r="A13" s="162" t="s">
        <v>87</v>
      </c>
      <c r="B13" s="163">
        <v>2908327</v>
      </c>
      <c r="C13" s="163"/>
      <c r="D13" s="161"/>
      <c r="E13" s="161"/>
      <c r="F13" s="161"/>
      <c r="G13" s="161"/>
      <c r="H13" s="161"/>
      <c r="I13" s="161"/>
    </row>
    <row r="14" spans="1:9" ht="25.5" customHeight="1">
      <c r="A14" s="162" t="s">
        <v>88</v>
      </c>
      <c r="B14" s="163">
        <v>872498</v>
      </c>
      <c r="C14" s="163"/>
      <c r="D14" s="161"/>
      <c r="E14" s="161"/>
      <c r="F14" s="161"/>
      <c r="G14" s="161"/>
      <c r="H14" s="161"/>
      <c r="I14" s="161"/>
    </row>
    <row r="15" spans="1:9" s="169" customFormat="1" ht="25.5" customHeight="1">
      <c r="A15" s="167" t="s">
        <v>89</v>
      </c>
      <c r="B15" s="164">
        <v>1451276</v>
      </c>
      <c r="C15" s="164">
        <v>1425069</v>
      </c>
      <c r="D15" s="168"/>
      <c r="E15" s="168"/>
      <c r="F15" s="168"/>
      <c r="G15" s="168"/>
      <c r="H15" s="168"/>
      <c r="I15" s="168"/>
    </row>
    <row r="16" spans="1:9" s="169" customFormat="1" ht="25.5" customHeight="1">
      <c r="A16" s="167" t="s">
        <v>90</v>
      </c>
      <c r="B16" s="164">
        <v>1015893</v>
      </c>
      <c r="C16" s="164">
        <v>1163320</v>
      </c>
      <c r="D16" s="168"/>
      <c r="E16" s="168"/>
      <c r="F16" s="168"/>
      <c r="G16" s="168"/>
      <c r="H16" s="168"/>
      <c r="I16" s="168"/>
    </row>
    <row r="17" spans="1:9" ht="25.5" customHeight="1">
      <c r="A17" s="162" t="s">
        <v>86</v>
      </c>
      <c r="B17" s="163">
        <v>1888391</v>
      </c>
      <c r="C17" s="163">
        <v>2035818</v>
      </c>
      <c r="D17" s="161"/>
      <c r="E17" s="161"/>
      <c r="F17" s="161"/>
      <c r="G17" s="161"/>
      <c r="H17" s="161"/>
      <c r="I17" s="161"/>
    </row>
    <row r="18" spans="1:9" ht="25.5" customHeight="1">
      <c r="A18" s="162" t="s">
        <v>26</v>
      </c>
      <c r="B18" s="163">
        <v>437115</v>
      </c>
      <c r="C18" s="163">
        <v>1163320</v>
      </c>
      <c r="D18" s="161"/>
      <c r="E18" s="161"/>
      <c r="F18" s="161"/>
      <c r="G18" s="161"/>
      <c r="H18" s="161"/>
      <c r="I18" s="161"/>
    </row>
    <row r="19" spans="1:9">
      <c r="B19" s="161"/>
      <c r="C19" s="161"/>
      <c r="D19" s="161"/>
      <c r="E19" s="161"/>
      <c r="F19" s="161"/>
      <c r="G19" s="161"/>
      <c r="H19" s="161"/>
      <c r="I19" s="161"/>
    </row>
    <row r="20" spans="1:9">
      <c r="B20" s="161"/>
      <c r="C20" s="161"/>
      <c r="D20" s="161"/>
      <c r="E20" s="161"/>
      <c r="F20" s="161"/>
      <c r="G20" s="161"/>
      <c r="H20" s="161"/>
      <c r="I20" s="161"/>
    </row>
    <row r="21" spans="1:9">
      <c r="C21" s="172" t="s">
        <v>95</v>
      </c>
      <c r="D21" s="161"/>
      <c r="E21" s="161"/>
      <c r="F21" s="161"/>
      <c r="G21" s="161"/>
      <c r="H21" s="161"/>
      <c r="I21" s="161"/>
    </row>
    <row r="22" spans="1:9" s="166" customFormat="1" ht="45.75" customHeight="1">
      <c r="A22" s="173"/>
      <c r="B22" s="173" t="s">
        <v>91</v>
      </c>
      <c r="C22" s="173" t="s">
        <v>92</v>
      </c>
      <c r="D22" s="165"/>
      <c r="E22" s="165"/>
      <c r="F22" s="165"/>
      <c r="G22" s="165"/>
      <c r="H22" s="165"/>
      <c r="I22" s="165"/>
    </row>
    <row r="23" spans="1:9" ht="28.5" customHeight="1">
      <c r="A23" s="162" t="s">
        <v>87</v>
      </c>
      <c r="B23" s="163">
        <v>7800000</v>
      </c>
      <c r="C23" s="163"/>
      <c r="D23" s="161"/>
      <c r="E23" s="161"/>
      <c r="F23" s="161"/>
      <c r="G23" s="161"/>
      <c r="H23" s="161"/>
      <c r="I23" s="161"/>
    </row>
    <row r="24" spans="1:9" ht="28.5" customHeight="1">
      <c r="A24" s="162" t="s">
        <v>88</v>
      </c>
      <c r="B24" s="163">
        <v>2340000</v>
      </c>
      <c r="C24" s="163"/>
      <c r="D24" s="161"/>
      <c r="E24" s="161"/>
      <c r="F24" s="161"/>
      <c r="G24" s="161"/>
      <c r="H24" s="161"/>
      <c r="I24" s="161"/>
    </row>
    <row r="25" spans="1:9" s="169" customFormat="1" ht="28.5" customHeight="1">
      <c r="A25" s="167" t="s">
        <v>89</v>
      </c>
      <c r="B25" s="164">
        <v>1598559</v>
      </c>
      <c r="C25" s="164">
        <v>3822000</v>
      </c>
      <c r="D25" s="168"/>
      <c r="E25" s="168"/>
      <c r="F25" s="168"/>
      <c r="G25" s="168"/>
      <c r="H25" s="168"/>
      <c r="I25" s="168"/>
    </row>
    <row r="26" spans="1:9" s="169" customFormat="1" ht="28.5" customHeight="1">
      <c r="A26" s="167" t="s">
        <v>90</v>
      </c>
      <c r="B26" s="164">
        <v>1118991</v>
      </c>
      <c r="C26" s="164">
        <v>3120000</v>
      </c>
      <c r="D26" s="168"/>
      <c r="E26" s="168"/>
      <c r="F26" s="168"/>
      <c r="G26" s="168"/>
      <c r="H26" s="168"/>
      <c r="I26" s="168"/>
    </row>
    <row r="27" spans="1:9" ht="28.5" customHeight="1">
      <c r="A27" s="162" t="s">
        <v>86</v>
      </c>
      <c r="B27" s="163">
        <v>3458991</v>
      </c>
      <c r="C27" s="163">
        <v>5460000</v>
      </c>
      <c r="D27" s="161"/>
      <c r="E27" s="161"/>
      <c r="F27" s="161"/>
      <c r="G27" s="161"/>
      <c r="H27" s="161"/>
      <c r="I27" s="161"/>
    </row>
    <row r="28" spans="1:9" ht="28.5" customHeight="1">
      <c r="A28" s="162" t="s">
        <v>26</v>
      </c>
      <c r="B28" s="163">
        <v>1860432</v>
      </c>
      <c r="C28" s="163">
        <v>3861441</v>
      </c>
      <c r="D28" s="161"/>
      <c r="E28" s="161"/>
      <c r="F28" s="161"/>
      <c r="G28" s="161"/>
      <c r="H28" s="161"/>
      <c r="I28" s="161"/>
    </row>
    <row r="29" spans="1:9">
      <c r="B29" s="161"/>
      <c r="C29" s="161"/>
      <c r="D29" s="161"/>
      <c r="E29" s="161"/>
      <c r="F29" s="161"/>
      <c r="G29" s="161"/>
      <c r="H29" s="161"/>
      <c r="I29" s="161"/>
    </row>
    <row r="30" spans="1:9">
      <c r="B30" s="161"/>
      <c r="C30" s="161"/>
      <c r="D30" s="161"/>
      <c r="E30" s="161"/>
      <c r="F30" s="161"/>
      <c r="G30" s="161"/>
      <c r="H30" s="161"/>
      <c r="I30" s="161"/>
    </row>
    <row r="31" spans="1:9">
      <c r="B31" s="161"/>
      <c r="C31" s="161"/>
      <c r="D31" s="161"/>
      <c r="E31" s="161"/>
      <c r="F31" s="161"/>
      <c r="G31" s="161"/>
      <c r="H31" s="161"/>
      <c r="I31" s="161"/>
    </row>
    <row r="32" spans="1:9">
      <c r="B32" s="161"/>
      <c r="C32" s="161"/>
      <c r="D32" s="161"/>
      <c r="E32" s="161"/>
      <c r="F32" s="161"/>
      <c r="G32" s="161"/>
      <c r="H32" s="161"/>
      <c r="I32" s="161"/>
    </row>
    <row r="33" spans="2:9">
      <c r="B33" s="161"/>
      <c r="C33" s="161"/>
      <c r="D33" s="161"/>
      <c r="E33" s="161"/>
      <c r="F33" s="161"/>
      <c r="G33" s="161"/>
      <c r="H33" s="161"/>
      <c r="I33" s="161"/>
    </row>
    <row r="34" spans="2:9">
      <c r="B34" s="161"/>
      <c r="C34" s="161"/>
      <c r="D34" s="161"/>
      <c r="E34" s="161"/>
      <c r="F34" s="161"/>
      <c r="G34" s="161"/>
      <c r="H34" s="161"/>
      <c r="I34" s="161"/>
    </row>
    <row r="35" spans="2:9">
      <c r="B35" s="161"/>
      <c r="C35" s="161"/>
      <c r="D35" s="161"/>
      <c r="E35" s="161"/>
      <c r="F35" s="161"/>
      <c r="G35" s="161"/>
      <c r="H35" s="161"/>
      <c r="I35" s="161"/>
    </row>
    <row r="36" spans="2:9">
      <c r="B36" s="161"/>
      <c r="C36" s="161"/>
      <c r="D36" s="161"/>
      <c r="E36" s="161"/>
      <c r="F36" s="161"/>
      <c r="G36" s="161"/>
      <c r="H36" s="161"/>
      <c r="I36" s="161"/>
    </row>
    <row r="37" spans="2:9">
      <c r="B37" s="161"/>
      <c r="C37" s="161"/>
      <c r="D37" s="161"/>
      <c r="E37" s="161"/>
      <c r="F37" s="161"/>
      <c r="G37" s="161"/>
      <c r="H37" s="161"/>
      <c r="I37" s="161"/>
    </row>
    <row r="38" spans="2:9">
      <c r="B38" s="161"/>
      <c r="C38" s="161"/>
      <c r="D38" s="161"/>
      <c r="E38" s="161"/>
      <c r="F38" s="161"/>
      <c r="G38" s="161"/>
      <c r="H38" s="161"/>
      <c r="I38" s="161"/>
    </row>
    <row r="39" spans="2:9">
      <c r="B39" s="161"/>
      <c r="C39" s="161"/>
      <c r="D39" s="161"/>
      <c r="E39" s="161"/>
      <c r="F39" s="161"/>
      <c r="G39" s="161"/>
      <c r="H39" s="161"/>
      <c r="I39" s="161"/>
    </row>
    <row r="40" spans="2:9">
      <c r="B40" s="161"/>
      <c r="C40" s="161"/>
      <c r="D40" s="161"/>
      <c r="E40" s="161"/>
      <c r="F40" s="161"/>
      <c r="G40" s="161"/>
      <c r="H40" s="161"/>
      <c r="I40" s="161"/>
    </row>
    <row r="41" spans="2:9">
      <c r="B41" s="161"/>
      <c r="C41" s="161"/>
      <c r="D41" s="161"/>
      <c r="E41" s="161"/>
      <c r="F41" s="161"/>
      <c r="G41" s="161"/>
      <c r="H41" s="161"/>
      <c r="I41" s="161"/>
    </row>
    <row r="42" spans="2:9">
      <c r="B42" s="161"/>
      <c r="C42" s="161"/>
      <c r="D42" s="161"/>
      <c r="E42" s="161"/>
      <c r="F42" s="161"/>
      <c r="G42" s="161"/>
      <c r="H42" s="161"/>
      <c r="I42" s="161"/>
    </row>
    <row r="43" spans="2:9">
      <c r="B43" s="161"/>
      <c r="C43" s="161"/>
      <c r="D43" s="161"/>
      <c r="E43" s="161"/>
      <c r="F43" s="161"/>
      <c r="G43" s="161"/>
      <c r="H43" s="161"/>
      <c r="I43" s="161"/>
    </row>
    <row r="44" spans="2:9">
      <c r="B44" s="161"/>
      <c r="C44" s="161"/>
      <c r="D44" s="161"/>
      <c r="E44" s="161"/>
      <c r="F44" s="161"/>
      <c r="G44" s="161"/>
      <c r="H44" s="161"/>
      <c r="I44" s="161"/>
    </row>
    <row r="45" spans="2:9">
      <c r="B45" s="161"/>
      <c r="C45" s="161"/>
      <c r="D45" s="161"/>
      <c r="E45" s="161"/>
      <c r="F45" s="161"/>
      <c r="G45" s="161"/>
      <c r="H45" s="161"/>
      <c r="I45" s="161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M25" sqref="M25"/>
    </sheetView>
  </sheetViews>
  <sheetFormatPr defaultRowHeight="12.75"/>
  <cols>
    <col min="1" max="1" width="6.42578125" customWidth="1"/>
    <col min="2" max="2" width="35.5703125" customWidth="1"/>
    <col min="3" max="3" width="15" customWidth="1"/>
    <col min="4" max="4" width="56.140625" customWidth="1"/>
  </cols>
  <sheetData>
    <row r="1" spans="1:4" ht="38.25">
      <c r="A1" s="142" t="s">
        <v>38</v>
      </c>
      <c r="B1" s="143" t="s">
        <v>39</v>
      </c>
      <c r="C1" s="144" t="s">
        <v>40</v>
      </c>
      <c r="D1" s="145" t="s">
        <v>41</v>
      </c>
    </row>
    <row r="2" spans="1:4" ht="31.5" customHeight="1">
      <c r="A2" s="146">
        <v>1</v>
      </c>
      <c r="B2" s="147" t="s">
        <v>42</v>
      </c>
      <c r="C2" s="148">
        <v>7000</v>
      </c>
      <c r="D2" s="149" t="s">
        <v>43</v>
      </c>
    </row>
    <row r="3" spans="1:4" ht="31.5" customHeight="1">
      <c r="A3" s="146">
        <v>2</v>
      </c>
      <c r="B3" s="147" t="s">
        <v>44</v>
      </c>
      <c r="C3" s="148">
        <v>5800</v>
      </c>
      <c r="D3" s="149" t="s">
        <v>45</v>
      </c>
    </row>
    <row r="4" spans="1:4" ht="31.5" customHeight="1">
      <c r="A4" s="146">
        <v>3</v>
      </c>
      <c r="B4" s="147" t="s">
        <v>46</v>
      </c>
      <c r="C4" s="148">
        <v>7300</v>
      </c>
      <c r="D4" s="149" t="s">
        <v>47</v>
      </c>
    </row>
    <row r="5" spans="1:4" ht="31.5" customHeight="1">
      <c r="A5" s="146">
        <v>4</v>
      </c>
      <c r="B5" s="147" t="s">
        <v>48</v>
      </c>
      <c r="C5" s="148">
        <v>5000</v>
      </c>
      <c r="D5" s="149" t="s">
        <v>49</v>
      </c>
    </row>
    <row r="6" spans="1:4" ht="31.5" customHeight="1">
      <c r="A6" s="146">
        <v>5</v>
      </c>
      <c r="B6" s="147" t="s">
        <v>50</v>
      </c>
      <c r="C6" s="148">
        <v>6500</v>
      </c>
      <c r="D6" s="149" t="s">
        <v>51</v>
      </c>
    </row>
    <row r="7" spans="1:4" ht="31.5" customHeight="1">
      <c r="A7" s="146">
        <v>6</v>
      </c>
      <c r="B7" s="147" t="s">
        <v>52</v>
      </c>
      <c r="C7" s="148">
        <v>8800</v>
      </c>
      <c r="D7" s="149" t="s">
        <v>53</v>
      </c>
    </row>
    <row r="8" spans="1:4" ht="31.5" customHeight="1">
      <c r="A8" s="146">
        <v>7</v>
      </c>
      <c r="B8" s="147" t="s">
        <v>54</v>
      </c>
      <c r="C8" s="148">
        <v>10000</v>
      </c>
      <c r="D8" s="149" t="s">
        <v>55</v>
      </c>
    </row>
    <row r="9" spans="1:4" ht="31.5" customHeight="1">
      <c r="A9" s="146">
        <v>8</v>
      </c>
      <c r="B9" s="147" t="s">
        <v>56</v>
      </c>
      <c r="C9" s="148">
        <v>7000</v>
      </c>
      <c r="D9" s="149" t="s">
        <v>57</v>
      </c>
    </row>
    <row r="10" spans="1:4" ht="31.5" customHeight="1">
      <c r="A10" s="146">
        <v>9</v>
      </c>
      <c r="B10" s="147" t="s">
        <v>58</v>
      </c>
      <c r="C10" s="148">
        <v>5000</v>
      </c>
      <c r="D10" s="149" t="s">
        <v>59</v>
      </c>
    </row>
    <row r="11" spans="1:4" ht="31.5" customHeight="1">
      <c r="A11" s="146">
        <v>10</v>
      </c>
      <c r="B11" s="147" t="s">
        <v>60</v>
      </c>
      <c r="C11" s="148">
        <v>10100</v>
      </c>
      <c r="D11" s="149" t="s">
        <v>61</v>
      </c>
    </row>
    <row r="12" spans="1:4" ht="31.5" customHeight="1">
      <c r="A12" s="146">
        <v>11</v>
      </c>
      <c r="B12" s="147" t="s">
        <v>62</v>
      </c>
      <c r="C12" s="148">
        <v>6500</v>
      </c>
      <c r="D12" s="149" t="s">
        <v>63</v>
      </c>
    </row>
    <row r="13" spans="1:4" ht="31.5" customHeight="1">
      <c r="A13" s="146">
        <v>12</v>
      </c>
      <c r="B13" s="147" t="s">
        <v>64</v>
      </c>
      <c r="C13" s="148">
        <v>7300</v>
      </c>
      <c r="D13" s="149" t="s">
        <v>65</v>
      </c>
    </row>
    <row r="14" spans="1:4" ht="31.5" customHeight="1">
      <c r="A14" s="146">
        <v>13</v>
      </c>
      <c r="B14" s="147" t="s">
        <v>66</v>
      </c>
      <c r="C14" s="148">
        <v>7300</v>
      </c>
      <c r="D14" s="149" t="s">
        <v>67</v>
      </c>
    </row>
    <row r="15" spans="1:4" ht="31.5" customHeight="1">
      <c r="A15" s="146">
        <v>14</v>
      </c>
      <c r="B15" s="147" t="s">
        <v>68</v>
      </c>
      <c r="C15" s="148">
        <v>7000</v>
      </c>
      <c r="D15" s="149" t="s">
        <v>69</v>
      </c>
    </row>
    <row r="16" spans="1:4" ht="31.5" customHeight="1">
      <c r="A16" s="150">
        <v>15</v>
      </c>
      <c r="B16" s="152" t="s">
        <v>70</v>
      </c>
      <c r="C16" s="153">
        <v>2908.3270000000002</v>
      </c>
      <c r="D16" s="151" t="s">
        <v>71</v>
      </c>
    </row>
    <row r="17" spans="1:4" ht="28.5" customHeight="1">
      <c r="A17" s="352">
        <v>16</v>
      </c>
      <c r="B17" s="353" t="s">
        <v>72</v>
      </c>
      <c r="C17" s="354">
        <v>179498.7</v>
      </c>
      <c r="D17" s="152" t="s">
        <v>73</v>
      </c>
    </row>
    <row r="18" spans="1:4" ht="28.5" customHeight="1">
      <c r="A18" s="352"/>
      <c r="B18" s="353"/>
      <c r="C18" s="354"/>
      <c r="D18" s="152" t="s">
        <v>74</v>
      </c>
    </row>
    <row r="19" spans="1:4" ht="28.5" customHeight="1">
      <c r="A19" s="352"/>
      <c r="B19" s="353"/>
      <c r="C19" s="354"/>
      <c r="D19" s="152" t="s">
        <v>75</v>
      </c>
    </row>
    <row r="20" spans="1:4" ht="43.5" customHeight="1">
      <c r="A20" s="352"/>
      <c r="B20" s="353"/>
      <c r="C20" s="354"/>
      <c r="D20" s="152" t="s">
        <v>76</v>
      </c>
    </row>
    <row r="21" spans="1:4" ht="31.5" customHeight="1">
      <c r="A21" s="352"/>
      <c r="B21" s="353"/>
      <c r="C21" s="354"/>
      <c r="D21" s="152" t="s">
        <v>77</v>
      </c>
    </row>
    <row r="22" spans="1:4" ht="28.5" customHeight="1">
      <c r="A22" s="352">
        <v>17</v>
      </c>
      <c r="B22" s="353" t="s">
        <v>78</v>
      </c>
      <c r="C22" s="352" t="s">
        <v>79</v>
      </c>
      <c r="D22" s="152" t="s">
        <v>80</v>
      </c>
    </row>
    <row r="23" spans="1:4" ht="28.5" customHeight="1">
      <c r="A23" s="352"/>
      <c r="B23" s="353"/>
      <c r="C23" s="352"/>
      <c r="D23" s="152" t="s">
        <v>81</v>
      </c>
    </row>
    <row r="24" spans="1:4" s="157" customFormat="1" ht="25.5" customHeight="1">
      <c r="A24" s="155">
        <v>18</v>
      </c>
      <c r="B24" s="147" t="s">
        <v>82</v>
      </c>
      <c r="C24" s="156">
        <v>3900</v>
      </c>
      <c r="D24" s="147" t="s">
        <v>83</v>
      </c>
    </row>
    <row r="25" spans="1:4" s="157" customFormat="1" ht="25.5" customHeight="1">
      <c r="A25" s="155">
        <v>19</v>
      </c>
      <c r="B25" s="147" t="s">
        <v>84</v>
      </c>
      <c r="C25" s="156">
        <v>3900</v>
      </c>
      <c r="D25" s="72"/>
    </row>
  </sheetData>
  <mergeCells count="6">
    <mergeCell ref="A17:A21"/>
    <mergeCell ref="B17:B21"/>
    <mergeCell ref="C17:C21"/>
    <mergeCell ref="A22:A23"/>
    <mergeCell ref="B22:B23"/>
    <mergeCell ref="C22:C2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P57"/>
  <sheetViews>
    <sheetView zoomScaleNormal="100" workbookViewId="0">
      <selection activeCell="L8" sqref="L8"/>
    </sheetView>
  </sheetViews>
  <sheetFormatPr defaultColWidth="9.140625" defaultRowHeight="15.75"/>
  <cols>
    <col min="1" max="1" width="4.42578125" style="218" customWidth="1"/>
    <col min="2" max="2" width="32.140625" style="218" customWidth="1"/>
    <col min="3" max="3" width="13.7109375" style="218" customWidth="1"/>
    <col min="4" max="4" width="10.28515625" style="218" customWidth="1"/>
    <col min="5" max="5" width="12.42578125" style="226" customWidth="1"/>
    <col min="6" max="6" width="13" style="226" customWidth="1"/>
    <col min="7" max="7" width="13.28515625" style="226" customWidth="1"/>
    <col min="8" max="10" width="13" style="226" customWidth="1"/>
    <col min="11" max="11" width="13.28515625" style="226" customWidth="1"/>
    <col min="12" max="12" width="13.42578125" style="226" customWidth="1"/>
    <col min="13" max="13" width="15.5703125" style="218" customWidth="1"/>
    <col min="14" max="15" width="9.140625" style="218"/>
    <col min="16" max="16" width="12.42578125" style="218" bestFit="1" customWidth="1"/>
    <col min="17" max="16384" width="9.140625" style="218"/>
  </cols>
  <sheetData>
    <row r="3" spans="1:16" ht="15.75" customHeight="1">
      <c r="A3" s="358" t="s">
        <v>106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220"/>
      <c r="O3" s="220"/>
    </row>
    <row r="4" spans="1:16" s="219" customFormat="1">
      <c r="A4" s="358" t="s">
        <v>137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108"/>
      <c r="O4" s="108"/>
    </row>
    <row r="5" spans="1:16"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20"/>
      <c r="O5" s="220"/>
    </row>
    <row r="6" spans="1:16"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47" t="s">
        <v>31</v>
      </c>
      <c r="N6" s="220"/>
      <c r="O6" s="220"/>
    </row>
    <row r="7" spans="1:16" ht="72" customHeight="1">
      <c r="A7" s="240"/>
      <c r="B7" s="240" t="s">
        <v>1</v>
      </c>
      <c r="C7" s="240" t="s">
        <v>109</v>
      </c>
      <c r="D7" s="240" t="s">
        <v>23</v>
      </c>
      <c r="E7" s="240" t="s">
        <v>24</v>
      </c>
      <c r="F7" s="240" t="s">
        <v>113</v>
      </c>
      <c r="G7" s="240" t="s">
        <v>114</v>
      </c>
      <c r="H7" s="240" t="s">
        <v>115</v>
      </c>
      <c r="I7" s="240" t="s">
        <v>116</v>
      </c>
      <c r="J7" s="240" t="s">
        <v>117</v>
      </c>
      <c r="K7" s="240" t="s">
        <v>118</v>
      </c>
      <c r="L7" s="240" t="s">
        <v>119</v>
      </c>
      <c r="M7" s="240" t="s">
        <v>27</v>
      </c>
      <c r="N7" s="220"/>
      <c r="O7" s="220"/>
    </row>
    <row r="8" spans="1:16" s="221" customFormat="1">
      <c r="A8" s="248">
        <v>1</v>
      </c>
      <c r="B8" s="241" t="s">
        <v>2</v>
      </c>
      <c r="C8" s="249">
        <v>270702</v>
      </c>
      <c r="D8" s="249"/>
      <c r="E8" s="250">
        <f>26263.56+25632.7+25294.825+25513.954</f>
        <v>102705.039</v>
      </c>
      <c r="F8" s="250">
        <v>17739.597000000002</v>
      </c>
      <c r="G8" s="250">
        <v>18719.855</v>
      </c>
      <c r="H8" s="250">
        <v>17253.162</v>
      </c>
      <c r="I8" s="250">
        <v>6747.6530000000002</v>
      </c>
      <c r="J8" s="250">
        <v>22228.708999999999</v>
      </c>
      <c r="K8" s="250">
        <v>20016.062999999998</v>
      </c>
      <c r="L8" s="250">
        <f>SUM(F8:K8)</f>
        <v>102705.03899999999</v>
      </c>
      <c r="M8" s="249">
        <f>C8-E8</f>
        <v>167996.96100000001</v>
      </c>
      <c r="P8" s="232"/>
    </row>
    <row r="9" spans="1:16" s="221" customFormat="1">
      <c r="A9" s="248">
        <v>2</v>
      </c>
      <c r="B9" s="251" t="s">
        <v>3</v>
      </c>
      <c r="C9" s="249">
        <f>SUM(C12:C15)+SUM(C17:C22)</f>
        <v>246990.18950000001</v>
      </c>
      <c r="D9" s="249"/>
      <c r="E9" s="249">
        <f>SUM(E12:E15)+SUM(E17:E22)</f>
        <v>50957.992299999998</v>
      </c>
      <c r="F9" s="249">
        <f t="shared" ref="F9:K9" si="0">SUM(F12:F15)+SUM(F17:F22)</f>
        <v>6989.4047199999995</v>
      </c>
      <c r="G9" s="249">
        <f t="shared" si="0"/>
        <v>8311.7519800000009</v>
      </c>
      <c r="H9" s="249">
        <f t="shared" si="0"/>
        <v>6079.0646500000003</v>
      </c>
      <c r="I9" s="249">
        <f t="shared" si="0"/>
        <v>7351.6947500000006</v>
      </c>
      <c r="J9" s="249">
        <f t="shared" si="0"/>
        <v>7031.1231000000007</v>
      </c>
      <c r="K9" s="249">
        <f t="shared" si="0"/>
        <v>6205.1064699999997</v>
      </c>
      <c r="L9" s="250">
        <f>SUM(F9:K9)</f>
        <v>41968.145669999998</v>
      </c>
      <c r="M9" s="249">
        <f>C9-E9</f>
        <v>196032.1972</v>
      </c>
    </row>
    <row r="10" spans="1:16">
      <c r="A10" s="248">
        <v>3</v>
      </c>
      <c r="B10" s="252" t="s">
        <v>4</v>
      </c>
      <c r="C10" s="253">
        <f>C8-C9</f>
        <v>23711.810499999992</v>
      </c>
      <c r="D10" s="253"/>
      <c r="E10" s="253">
        <f>E8-E9</f>
        <v>51747.046700000006</v>
      </c>
      <c r="F10" s="253">
        <f t="shared" ref="F10:K10" si="1">F8-F9</f>
        <v>10750.192280000003</v>
      </c>
      <c r="G10" s="253">
        <f t="shared" si="1"/>
        <v>10408.103019999999</v>
      </c>
      <c r="H10" s="253">
        <f t="shared" si="1"/>
        <v>11174.09735</v>
      </c>
      <c r="I10" s="278">
        <f t="shared" si="1"/>
        <v>-604.04175000000032</v>
      </c>
      <c r="J10" s="253">
        <f t="shared" si="1"/>
        <v>15197.585899999998</v>
      </c>
      <c r="K10" s="253">
        <f t="shared" si="1"/>
        <v>13810.956529999999</v>
      </c>
      <c r="L10" s="250">
        <f>SUM(F10:K10)</f>
        <v>60736.893329999992</v>
      </c>
      <c r="M10" s="249"/>
    </row>
    <row r="11" spans="1:16" ht="18" customHeight="1">
      <c r="A11" s="355" t="s">
        <v>5</v>
      </c>
      <c r="B11" s="355"/>
      <c r="C11" s="355"/>
      <c r="D11" s="355"/>
      <c r="E11" s="355"/>
      <c r="F11" s="355"/>
      <c r="G11" s="355"/>
      <c r="H11" s="355"/>
      <c r="I11" s="355"/>
      <c r="J11" s="355"/>
      <c r="K11" s="355"/>
      <c r="L11" s="355"/>
      <c r="M11" s="355"/>
    </row>
    <row r="12" spans="1:16">
      <c r="A12" s="254" t="s">
        <v>17</v>
      </c>
      <c r="B12" s="245" t="s">
        <v>6</v>
      </c>
      <c r="C12" s="253">
        <v>33000</v>
      </c>
      <c r="D12" s="253"/>
      <c r="E12" s="253">
        <f>10406.899+3315.267</f>
        <v>13722.165999999999</v>
      </c>
      <c r="F12" s="253">
        <v>2343.2179999999998</v>
      </c>
      <c r="G12" s="253">
        <v>2629.2109999999998</v>
      </c>
      <c r="H12" s="253">
        <v>2169.7579999999998</v>
      </c>
      <c r="I12" s="253">
        <v>2137.6419999999998</v>
      </c>
      <c r="J12" s="253">
        <v>2083.4079999999999</v>
      </c>
      <c r="K12" s="253">
        <v>2358.9290000000001</v>
      </c>
      <c r="L12" s="253">
        <f>SUM(F12:K12)</f>
        <v>13722.165999999999</v>
      </c>
      <c r="M12" s="255">
        <f>C12-E12</f>
        <v>19277.834000000003</v>
      </c>
    </row>
    <row r="13" spans="1:16">
      <c r="A13" s="254" t="s">
        <v>107</v>
      </c>
      <c r="B13" s="245" t="s">
        <v>7</v>
      </c>
      <c r="C13" s="253">
        <f>(C12-C12*10%)*6%</f>
        <v>1782</v>
      </c>
      <c r="D13" s="253"/>
      <c r="E13" s="253">
        <v>854.15099999999995</v>
      </c>
      <c r="F13" s="239">
        <v>121.843</v>
      </c>
      <c r="G13" s="239">
        <v>151.16499999999999</v>
      </c>
      <c r="H13" s="239">
        <v>148.62299999999999</v>
      </c>
      <c r="I13" s="239">
        <v>147.59299999999999</v>
      </c>
      <c r="J13" s="239">
        <v>110.134</v>
      </c>
      <c r="K13" s="239">
        <v>174.79300000000001</v>
      </c>
      <c r="L13" s="253">
        <f>SUM(F13:K13)</f>
        <v>854.15099999999995</v>
      </c>
      <c r="M13" s="255">
        <f>C13-E13</f>
        <v>927.84900000000005</v>
      </c>
    </row>
    <row r="14" spans="1:16">
      <c r="A14" s="254" t="s">
        <v>108</v>
      </c>
      <c r="B14" s="245" t="s">
        <v>8</v>
      </c>
      <c r="C14" s="253">
        <f>(C12-C12*10%)*5%</f>
        <v>1485</v>
      </c>
      <c r="D14" s="253"/>
      <c r="E14" s="253">
        <v>511.16180000000003</v>
      </c>
      <c r="F14" s="253">
        <v>101.5365</v>
      </c>
      <c r="G14" s="253">
        <v>115.47935</v>
      </c>
      <c r="H14" s="253">
        <v>72.435450000000003</v>
      </c>
      <c r="I14" s="253">
        <v>70.714749999999995</v>
      </c>
      <c r="J14" s="253">
        <v>91.776349999999994</v>
      </c>
      <c r="K14" s="253">
        <v>59.219349999999999</v>
      </c>
      <c r="L14" s="253">
        <f>SUM(F14:K14)</f>
        <v>511.16174999999998</v>
      </c>
      <c r="M14" s="255">
        <f>C14-E14</f>
        <v>973.83819999999992</v>
      </c>
    </row>
    <row r="15" spans="1:16">
      <c r="A15" s="254" t="s">
        <v>15</v>
      </c>
      <c r="B15" s="245" t="s">
        <v>14</v>
      </c>
      <c r="C15" s="253"/>
      <c r="D15" s="253"/>
      <c r="E15" s="253"/>
      <c r="F15" s="253"/>
      <c r="G15" s="253"/>
      <c r="H15" s="253"/>
      <c r="I15" s="253"/>
      <c r="J15" s="253"/>
      <c r="K15" s="253"/>
      <c r="L15" s="253"/>
      <c r="M15" s="255"/>
    </row>
    <row r="16" spans="1:16">
      <c r="A16" s="355" t="s">
        <v>9</v>
      </c>
      <c r="B16" s="355"/>
      <c r="C16" s="355"/>
      <c r="D16" s="355"/>
      <c r="E16" s="355"/>
      <c r="F16" s="355"/>
      <c r="G16" s="355"/>
      <c r="H16" s="355"/>
      <c r="I16" s="355"/>
      <c r="J16" s="355"/>
      <c r="K16" s="355"/>
      <c r="L16" s="355"/>
      <c r="M16" s="355"/>
    </row>
    <row r="17" spans="1:13">
      <c r="A17" s="254" t="s">
        <v>16</v>
      </c>
      <c r="B17" s="245" t="s">
        <v>10</v>
      </c>
      <c r="C17" s="253">
        <v>25000</v>
      </c>
      <c r="D17" s="253"/>
      <c r="E17" s="253">
        <v>10753.797</v>
      </c>
      <c r="F17" s="289">
        <f>332.37432</f>
        <v>332.37432000000001</v>
      </c>
      <c r="G17" s="289">
        <f>(597.6172+108.68079+154.764)</f>
        <v>861.06199000000004</v>
      </c>
      <c r="H17" s="289"/>
      <c r="I17" s="289">
        <f>80.649</f>
        <v>80.649000000000001</v>
      </c>
      <c r="J17" s="289">
        <f>306.17243</f>
        <v>306.17243000000002</v>
      </c>
      <c r="K17" s="289">
        <f>183.69092</f>
        <v>183.69092000000001</v>
      </c>
      <c r="L17" s="253">
        <f>SUM(F17:K17)</f>
        <v>1763.94866</v>
      </c>
      <c r="M17" s="253">
        <f>C17-E17</f>
        <v>14246.203</v>
      </c>
    </row>
    <row r="18" spans="1:13" ht="31.5">
      <c r="A18" s="254" t="s">
        <v>19</v>
      </c>
      <c r="B18" s="246" t="s">
        <v>13</v>
      </c>
      <c r="C18" s="253">
        <v>23.189499999999999</v>
      </c>
      <c r="D18" s="253">
        <v>23.189499999999999</v>
      </c>
      <c r="E18" s="253">
        <v>23.189499999999999</v>
      </c>
      <c r="F18" s="253">
        <v>8.2914999999999992</v>
      </c>
      <c r="G18" s="253">
        <v>5.0430000000000001</v>
      </c>
      <c r="H18" s="253">
        <v>1.6719999999999999</v>
      </c>
      <c r="I18" s="253">
        <v>3.3439999999999999</v>
      </c>
      <c r="J18" s="253">
        <v>4.8390000000000004</v>
      </c>
      <c r="K18" s="253"/>
      <c r="L18" s="253">
        <f>SUM(F18:K18)</f>
        <v>23.189500000000002</v>
      </c>
      <c r="M18" s="253">
        <f>C18-E18</f>
        <v>0</v>
      </c>
    </row>
    <row r="19" spans="1:13" ht="31.5">
      <c r="A19" s="254" t="s">
        <v>20</v>
      </c>
      <c r="B19" s="246" t="s">
        <v>11</v>
      </c>
      <c r="C19" s="253">
        <v>5000</v>
      </c>
      <c r="D19" s="253"/>
      <c r="E19" s="253">
        <v>2081.0419999999999</v>
      </c>
      <c r="F19" s="253">
        <v>255.29839999999999</v>
      </c>
      <c r="G19" s="253">
        <v>610.64864</v>
      </c>
      <c r="H19" s="253">
        <v>539.1232</v>
      </c>
      <c r="I19" s="253"/>
      <c r="J19" s="253">
        <v>473.80032</v>
      </c>
      <c r="K19" s="253">
        <v>202.1712</v>
      </c>
      <c r="L19" s="253">
        <f>SUM(F19:K19)</f>
        <v>2081.0417600000001</v>
      </c>
      <c r="M19" s="253">
        <f>C19-E19</f>
        <v>2918.9580000000001</v>
      </c>
    </row>
    <row r="20" spans="1:13">
      <c r="A20" s="254" t="s">
        <v>105</v>
      </c>
      <c r="B20" s="246" t="s">
        <v>103</v>
      </c>
      <c r="C20" s="253">
        <v>115000</v>
      </c>
      <c r="D20" s="253"/>
      <c r="E20" s="253"/>
      <c r="F20" s="253"/>
      <c r="G20" s="253"/>
      <c r="H20" s="253"/>
      <c r="I20" s="253"/>
      <c r="J20" s="253"/>
      <c r="K20" s="253"/>
      <c r="L20" s="253">
        <f>SUM(F20:K20)</f>
        <v>0</v>
      </c>
      <c r="M20" s="253">
        <f>C20-E20</f>
        <v>115000</v>
      </c>
    </row>
    <row r="21" spans="1:13">
      <c r="A21" s="254" t="s">
        <v>18</v>
      </c>
      <c r="B21" s="245" t="s">
        <v>12</v>
      </c>
      <c r="C21" s="253">
        <v>65700</v>
      </c>
      <c r="D21" s="253">
        <f>11940.634+30005.92+1900+1014.72+2039+6348+1709.4+3427.149+600</f>
        <v>58984.822999999997</v>
      </c>
      <c r="E21" s="253">
        <v>23012.485000000001</v>
      </c>
      <c r="F21" s="253">
        <v>3826.8429999999998</v>
      </c>
      <c r="G21" s="253">
        <v>3939.143</v>
      </c>
      <c r="H21" s="253">
        <v>3147.453</v>
      </c>
      <c r="I21" s="253">
        <v>4911.7520000000004</v>
      </c>
      <c r="J21" s="253">
        <v>3960.9929999999999</v>
      </c>
      <c r="K21" s="253">
        <v>3226.3029999999999</v>
      </c>
      <c r="L21" s="253">
        <f>SUM(F21:K21)</f>
        <v>23012.487000000001</v>
      </c>
      <c r="M21" s="253">
        <f>C21-E21</f>
        <v>42687.514999999999</v>
      </c>
    </row>
    <row r="22" spans="1:13">
      <c r="A22" s="245"/>
      <c r="B22" s="245"/>
      <c r="C22" s="253"/>
      <c r="D22" s="256"/>
      <c r="E22" s="253"/>
      <c r="F22" s="253"/>
      <c r="G22" s="253"/>
      <c r="H22" s="253"/>
      <c r="I22" s="253"/>
      <c r="J22" s="253"/>
      <c r="K22" s="253"/>
      <c r="L22" s="253"/>
      <c r="M22" s="253"/>
    </row>
    <row r="23" spans="1:13">
      <c r="B23" s="356"/>
      <c r="C23" s="356"/>
      <c r="D23" s="356"/>
      <c r="E23" s="356"/>
      <c r="F23" s="356"/>
      <c r="G23" s="356"/>
      <c r="H23" s="356"/>
      <c r="I23" s="356"/>
      <c r="J23" s="356"/>
      <c r="K23" s="356"/>
      <c r="L23" s="356"/>
      <c r="M23" s="356"/>
    </row>
    <row r="24" spans="1:13">
      <c r="B24" s="224" t="s">
        <v>112</v>
      </c>
      <c r="C24" s="224"/>
      <c r="D24" s="224"/>
      <c r="E24" s="224"/>
      <c r="F24" s="224"/>
      <c r="G24" s="224"/>
      <c r="H24" s="224"/>
      <c r="I24" s="224"/>
      <c r="J24" s="224"/>
      <c r="K24" s="224"/>
      <c r="L24" s="224"/>
      <c r="M24" s="224"/>
    </row>
    <row r="26" spans="1:13">
      <c r="B26" s="225" t="s">
        <v>104</v>
      </c>
    </row>
    <row r="35" spans="1:13">
      <c r="A35" s="220"/>
      <c r="B35" s="220"/>
      <c r="C35" s="220"/>
      <c r="D35" s="220"/>
      <c r="E35" s="242"/>
      <c r="F35" s="242"/>
      <c r="G35" s="242"/>
      <c r="H35" s="242"/>
      <c r="I35" s="242"/>
      <c r="J35" s="242"/>
      <c r="K35" s="242"/>
      <c r="L35" s="242"/>
      <c r="M35" s="220"/>
    </row>
    <row r="36" spans="1:13">
      <c r="A36" s="220"/>
      <c r="B36" s="220"/>
      <c r="C36" s="220"/>
      <c r="D36" s="220"/>
      <c r="E36" s="242"/>
      <c r="F36" s="242"/>
      <c r="G36" s="242"/>
      <c r="H36" s="242"/>
      <c r="I36" s="242"/>
      <c r="J36" s="242"/>
      <c r="K36" s="242"/>
      <c r="L36" s="242"/>
      <c r="M36" s="220"/>
    </row>
    <row r="37" spans="1:13">
      <c r="A37" s="220"/>
      <c r="B37" s="220"/>
      <c r="C37" s="220"/>
      <c r="D37" s="220"/>
      <c r="E37" s="242"/>
      <c r="F37" s="242"/>
      <c r="G37" s="242"/>
      <c r="H37" s="242"/>
      <c r="I37" s="242"/>
      <c r="J37" s="242"/>
      <c r="K37" s="242"/>
      <c r="L37" s="242"/>
      <c r="M37" s="220"/>
    </row>
    <row r="38" spans="1:13">
      <c r="A38" s="220"/>
      <c r="B38" s="220"/>
      <c r="C38" s="229"/>
      <c r="D38" s="243"/>
      <c r="E38" s="229"/>
      <c r="F38" s="229"/>
      <c r="G38" s="229"/>
      <c r="H38" s="229"/>
      <c r="I38" s="229"/>
      <c r="J38" s="229"/>
      <c r="K38" s="229"/>
      <c r="L38" s="229"/>
      <c r="M38" s="243"/>
    </row>
    <row r="39" spans="1:13">
      <c r="A39" s="220"/>
      <c r="B39" s="220"/>
      <c r="C39" s="229"/>
      <c r="D39" s="243"/>
      <c r="E39" s="229"/>
      <c r="F39" s="229"/>
      <c r="G39" s="229"/>
      <c r="H39" s="229"/>
      <c r="I39" s="229"/>
      <c r="J39" s="229"/>
      <c r="K39" s="229"/>
      <c r="L39" s="229"/>
      <c r="M39" s="243"/>
    </row>
    <row r="40" spans="1:13">
      <c r="A40" s="227"/>
      <c r="B40" s="228"/>
      <c r="C40" s="223"/>
      <c r="D40" s="243"/>
      <c r="E40" s="243"/>
      <c r="F40" s="243"/>
      <c r="G40" s="243"/>
      <c r="H40" s="243"/>
      <c r="I40" s="243"/>
      <c r="J40" s="243"/>
      <c r="K40" s="243"/>
      <c r="L40" s="243"/>
      <c r="M40" s="230"/>
    </row>
    <row r="41" spans="1:13">
      <c r="A41" s="227"/>
      <c r="B41" s="238"/>
      <c r="C41" s="223"/>
      <c r="D41" s="223"/>
      <c r="E41" s="223"/>
      <c r="F41" s="223"/>
      <c r="G41" s="223"/>
      <c r="H41" s="223"/>
      <c r="I41" s="223"/>
      <c r="J41" s="223"/>
      <c r="K41" s="223"/>
      <c r="L41" s="223"/>
      <c r="M41" s="222"/>
    </row>
    <row r="42" spans="1:13">
      <c r="A42" s="242"/>
      <c r="B42" s="244"/>
      <c r="C42" s="243"/>
      <c r="D42" s="223"/>
      <c r="E42" s="223"/>
      <c r="F42" s="223"/>
      <c r="G42" s="223"/>
      <c r="H42" s="223"/>
      <c r="I42" s="223"/>
      <c r="J42" s="223"/>
      <c r="K42" s="223"/>
      <c r="L42" s="223"/>
      <c r="M42" s="223"/>
    </row>
    <row r="43" spans="1:13">
      <c r="A43" s="357"/>
      <c r="B43" s="357"/>
      <c r="C43" s="357"/>
      <c r="D43" s="357"/>
      <c r="E43" s="357"/>
      <c r="F43" s="357"/>
      <c r="G43" s="357"/>
      <c r="H43" s="357"/>
      <c r="I43" s="357"/>
      <c r="J43" s="357"/>
      <c r="K43" s="357"/>
      <c r="L43" s="357"/>
      <c r="M43" s="357"/>
    </row>
    <row r="44" spans="1:13">
      <c r="A44" s="220"/>
      <c r="B44" s="220"/>
      <c r="C44" s="242"/>
      <c r="D44" s="87"/>
      <c r="E44" s="87"/>
      <c r="F44" s="87"/>
      <c r="G44" s="87"/>
      <c r="H44" s="87"/>
      <c r="I44" s="87"/>
      <c r="J44" s="87"/>
      <c r="K44" s="87"/>
      <c r="L44" s="87"/>
      <c r="M44" s="87"/>
    </row>
    <row r="45" spans="1:13">
      <c r="A45" s="220"/>
      <c r="B45" s="220"/>
      <c r="C45" s="242"/>
      <c r="D45" s="87"/>
      <c r="E45" s="87"/>
      <c r="F45" s="87"/>
      <c r="G45" s="87"/>
      <c r="H45" s="87"/>
      <c r="I45" s="87"/>
      <c r="J45" s="87"/>
      <c r="K45" s="87"/>
      <c r="L45" s="87"/>
      <c r="M45" s="87"/>
    </row>
    <row r="46" spans="1:13">
      <c r="A46" s="220"/>
      <c r="B46" s="220"/>
      <c r="C46" s="242"/>
      <c r="D46" s="87"/>
      <c r="E46" s="87"/>
      <c r="F46" s="87"/>
      <c r="G46" s="87"/>
      <c r="H46" s="87"/>
      <c r="I46" s="87"/>
      <c r="J46" s="87"/>
      <c r="K46" s="87"/>
      <c r="L46" s="87"/>
      <c r="M46" s="87"/>
    </row>
    <row r="47" spans="1:13">
      <c r="A47" s="220"/>
      <c r="B47" s="220"/>
      <c r="C47" s="242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>
      <c r="A48" s="220"/>
      <c r="B48" s="220"/>
      <c r="C48" s="242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>
      <c r="A49" s="220"/>
      <c r="B49" s="220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>
      <c r="A50" s="220"/>
      <c r="B50" s="220"/>
      <c r="C50" s="242"/>
      <c r="D50" s="87"/>
      <c r="E50" s="87"/>
      <c r="F50" s="87"/>
      <c r="G50" s="87"/>
      <c r="H50" s="87"/>
      <c r="I50" s="87"/>
      <c r="J50" s="87"/>
      <c r="K50" s="87"/>
      <c r="L50" s="87"/>
      <c r="M50" s="87"/>
    </row>
    <row r="51" spans="1:13">
      <c r="A51" s="220"/>
      <c r="B51" s="220"/>
      <c r="C51" s="242"/>
      <c r="D51" s="87"/>
      <c r="E51" s="242"/>
      <c r="F51" s="242"/>
      <c r="G51" s="242"/>
      <c r="H51" s="242"/>
      <c r="I51" s="242"/>
      <c r="J51" s="242"/>
      <c r="K51" s="242"/>
      <c r="L51" s="242"/>
      <c r="M51" s="87"/>
    </row>
    <row r="52" spans="1:13">
      <c r="A52" s="220"/>
      <c r="B52" s="220"/>
      <c r="C52" s="242"/>
      <c r="D52" s="87"/>
      <c r="E52" s="242"/>
      <c r="F52" s="242"/>
      <c r="G52" s="242"/>
      <c r="H52" s="242"/>
      <c r="I52" s="242"/>
      <c r="J52" s="242"/>
      <c r="K52" s="242"/>
      <c r="L52" s="242"/>
      <c r="M52" s="87"/>
    </row>
    <row r="53" spans="1:13">
      <c r="A53" s="220"/>
      <c r="B53" s="220"/>
      <c r="C53" s="242"/>
      <c r="D53" s="87"/>
      <c r="E53" s="87"/>
      <c r="F53" s="87"/>
      <c r="G53" s="87"/>
      <c r="H53" s="87"/>
      <c r="I53" s="87"/>
      <c r="J53" s="87"/>
      <c r="K53" s="87"/>
      <c r="L53" s="87"/>
      <c r="M53" s="87"/>
    </row>
    <row r="54" spans="1:13">
      <c r="A54" s="220"/>
      <c r="B54" s="220"/>
      <c r="C54" s="220"/>
      <c r="D54" s="220"/>
      <c r="E54" s="242"/>
      <c r="F54" s="242"/>
      <c r="G54" s="242"/>
      <c r="H54" s="242"/>
      <c r="I54" s="242"/>
      <c r="J54" s="242"/>
      <c r="K54" s="242"/>
      <c r="L54" s="242"/>
      <c r="M54" s="220"/>
    </row>
    <row r="55" spans="1:13">
      <c r="A55" s="220"/>
      <c r="B55" s="220"/>
      <c r="C55" s="220"/>
      <c r="D55" s="220"/>
      <c r="E55" s="242"/>
      <c r="F55" s="242"/>
      <c r="G55" s="242"/>
      <c r="H55" s="242"/>
      <c r="I55" s="242"/>
      <c r="J55" s="242"/>
      <c r="K55" s="242"/>
      <c r="L55" s="242"/>
      <c r="M55" s="220"/>
    </row>
    <row r="56" spans="1:13">
      <c r="A56" s="220"/>
      <c r="B56" s="220"/>
      <c r="C56" s="220"/>
      <c r="D56" s="220"/>
      <c r="E56" s="242"/>
      <c r="F56" s="242"/>
      <c r="G56" s="242"/>
      <c r="H56" s="242"/>
      <c r="I56" s="242"/>
      <c r="J56" s="242"/>
      <c r="K56" s="242"/>
      <c r="L56" s="242"/>
      <c r="M56" s="220"/>
    </row>
    <row r="57" spans="1:13">
      <c r="A57" s="220"/>
      <c r="B57" s="220"/>
      <c r="C57" s="220"/>
      <c r="D57" s="220"/>
      <c r="E57" s="242"/>
      <c r="F57" s="242"/>
      <c r="G57" s="242"/>
      <c r="H57" s="242"/>
      <c r="I57" s="242"/>
      <c r="J57" s="242"/>
      <c r="K57" s="242"/>
      <c r="L57" s="242"/>
      <c r="M57" s="220"/>
    </row>
  </sheetData>
  <mergeCells count="6">
    <mergeCell ref="A11:M11"/>
    <mergeCell ref="A16:M16"/>
    <mergeCell ref="B23:M23"/>
    <mergeCell ref="A43:M43"/>
    <mergeCell ref="A3:M3"/>
    <mergeCell ref="A4:M4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1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10</vt:i4>
      </vt:variant>
    </vt:vector>
  </HeadingPairs>
  <TitlesOfParts>
    <vt:vector size="24" baseType="lpstr">
      <vt:lpstr>НИИ КВБ</vt:lpstr>
      <vt:lpstr>205 дог</vt:lpstr>
      <vt:lpstr>дог 528</vt:lpstr>
      <vt:lpstr>свод 013</vt:lpstr>
      <vt:lpstr>Кустан. минер</vt:lpstr>
      <vt:lpstr>свод</vt:lpstr>
      <vt:lpstr>Лист1</vt:lpstr>
      <vt:lpstr>АУП</vt:lpstr>
      <vt:lpstr>Лист2</vt:lpstr>
      <vt:lpstr>090 общ</vt:lpstr>
      <vt:lpstr>110 общ</vt:lpstr>
      <vt:lpstr>120 общ</vt:lpstr>
      <vt:lpstr>180 общ</vt:lpstr>
      <vt:lpstr>ГОБМП</vt:lpstr>
      <vt:lpstr>'110 общ'!Область_печати</vt:lpstr>
      <vt:lpstr>'180 общ'!Область_печати</vt:lpstr>
      <vt:lpstr>'205 дог'!Область_печати</vt:lpstr>
      <vt:lpstr>ГОБМП!Область_печати</vt:lpstr>
      <vt:lpstr>'дог 528'!Область_печати</vt:lpstr>
      <vt:lpstr>'Кустан. минер'!Область_печати</vt:lpstr>
      <vt:lpstr>Лист2!Область_печати</vt:lpstr>
      <vt:lpstr>'НИИ КВБ'!Область_печати</vt:lpstr>
      <vt:lpstr>свод!Область_печати</vt:lpstr>
      <vt:lpstr>'свод 013'!Область_печати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Дюсембекова Зарина</cp:lastModifiedBy>
  <cp:lastPrinted>2021-08-17T13:27:14Z</cp:lastPrinted>
  <dcterms:created xsi:type="dcterms:W3CDTF">2011-04-22T10:43:12Z</dcterms:created>
  <dcterms:modified xsi:type="dcterms:W3CDTF">2021-08-17T13:28:24Z</dcterms:modified>
</cp:coreProperties>
</file>